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HR\HR\HR\Salary\Bonus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Print_Area" localSheetId="0">Sheet1!$A$1:$K$90</definedName>
    <definedName name="_xlnm.Print_Area" localSheetId="1">Sheet2!$A$1:$E$60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K61" i="1" l="1"/>
  <c r="K55" i="1" l="1"/>
  <c r="K17" i="1"/>
  <c r="K72" i="1" l="1"/>
  <c r="K52" i="1"/>
  <c r="K41" i="1"/>
  <c r="K40" i="1"/>
  <c r="K37" i="1"/>
  <c r="K34" i="1"/>
  <c r="K31" i="1"/>
  <c r="K27" i="1"/>
  <c r="K26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7" i="1"/>
  <c r="K68" i="1"/>
  <c r="K66" i="1"/>
  <c r="K63" i="1"/>
  <c r="K62" i="1"/>
  <c r="K58" i="1"/>
  <c r="K59" i="1"/>
  <c r="K60" i="1"/>
  <c r="K57" i="1"/>
  <c r="K54" i="1"/>
  <c r="K56" i="1"/>
  <c r="K53" i="1"/>
  <c r="K73" i="1" l="1"/>
  <c r="J44" i="1" l="1"/>
  <c r="J70" i="1"/>
  <c r="K64" i="1"/>
  <c r="K38" i="1"/>
  <c r="K35" i="1"/>
  <c r="J74" i="1" l="1"/>
  <c r="K32" i="1"/>
  <c r="K70" i="1"/>
  <c r="K42" i="1"/>
  <c r="K28" i="1"/>
  <c r="K24" i="1"/>
  <c r="K43" i="1" l="1"/>
  <c r="K44" i="1" s="1"/>
  <c r="K74" i="1" s="1"/>
</calcChain>
</file>

<file path=xl/sharedStrings.xml><?xml version="1.0" encoding="utf-8"?>
<sst xmlns="http://schemas.openxmlformats.org/spreadsheetml/2006/main" count="311" uniqueCount="242">
  <si>
    <t>Salary Sheet For Month of July-2018</t>
  </si>
  <si>
    <t>SL</t>
  </si>
  <si>
    <t>Name of the Employees</t>
  </si>
  <si>
    <t>Designation</t>
  </si>
  <si>
    <t>DBBL A/C Number</t>
  </si>
  <si>
    <t>Payable Salary</t>
  </si>
  <si>
    <t xml:space="preserve">AGM.  </t>
  </si>
  <si>
    <t>Abdullah Taslim</t>
  </si>
  <si>
    <t>Head of operation &amp; sales</t>
  </si>
  <si>
    <t>Md.  Monir Hossain</t>
  </si>
  <si>
    <t>Manager Constraction.</t>
  </si>
  <si>
    <t>Manager (A&amp;F)</t>
  </si>
  <si>
    <t>Manager Land &amp; Legal</t>
  </si>
  <si>
    <t>Manager Purchase.</t>
  </si>
  <si>
    <t xml:space="preserve">Md. S. M. Shafi. </t>
  </si>
  <si>
    <t>Dy. Manager Purchase.</t>
  </si>
  <si>
    <t>Md. Jahangir Khan</t>
  </si>
  <si>
    <t>Asstt. Manager Purchase.</t>
  </si>
  <si>
    <t>Md. Mahmudur Rahman</t>
  </si>
  <si>
    <t>Asstt. Manager Marketing.</t>
  </si>
  <si>
    <t>Project Engr.</t>
  </si>
  <si>
    <t>Sr.Officer Accounts</t>
  </si>
  <si>
    <t>Md. Dulal Sikder</t>
  </si>
  <si>
    <t>Official Driver.</t>
  </si>
  <si>
    <t>Driver.(MD sir)</t>
  </si>
  <si>
    <t>Md. Nasir Uddin</t>
  </si>
  <si>
    <t>Driver. (MD sir)</t>
  </si>
  <si>
    <t>Driver.(Director)</t>
  </si>
  <si>
    <t>Office Peon</t>
  </si>
  <si>
    <t>Md. Ullas Mia</t>
  </si>
  <si>
    <t>Sub Total</t>
  </si>
  <si>
    <t xml:space="preserve"> Joytun Raita  </t>
  </si>
  <si>
    <t>Site Engr.</t>
  </si>
  <si>
    <t>Proshanto Kumar Roy</t>
  </si>
  <si>
    <t>Supervisor</t>
  </si>
  <si>
    <t xml:space="preserve"> Joytun Lily </t>
  </si>
  <si>
    <t>Store &amp; Accounts</t>
  </si>
  <si>
    <t xml:space="preserve"> Joytun Mina Mahal</t>
  </si>
  <si>
    <t>Mrityunjoy Roy</t>
  </si>
  <si>
    <t xml:space="preserve"> Joytun Camelia</t>
  </si>
  <si>
    <t xml:space="preserve"> Joytun Rose Heaven  </t>
  </si>
  <si>
    <t>Sub-Total</t>
  </si>
  <si>
    <t>Total</t>
  </si>
  <si>
    <t>S.B Ggroup  (A &amp; F)</t>
  </si>
  <si>
    <t>Head of A &amp; F</t>
  </si>
  <si>
    <t>Md. Ahasan Habib</t>
  </si>
  <si>
    <t>Sr. Excutive A &amp; F</t>
  </si>
  <si>
    <t>Md. Mohiuddin</t>
  </si>
  <si>
    <t xml:space="preserve"> Executive A &amp; F</t>
  </si>
  <si>
    <t>Md. Ali Hasnain</t>
  </si>
  <si>
    <t>Abu Nayem Md. Shibly</t>
  </si>
  <si>
    <t xml:space="preserve"> Executive, Accounts</t>
  </si>
  <si>
    <t>Md. Attap Uddin</t>
  </si>
  <si>
    <t xml:space="preserve"> Sr.Officer A &amp; F</t>
  </si>
  <si>
    <t>S.B Ggroup (IT)</t>
  </si>
  <si>
    <t>Officer (It)</t>
  </si>
  <si>
    <t>S.B Ggroup (HR)</t>
  </si>
  <si>
    <t>Md. Shariful Islam</t>
  </si>
  <si>
    <t>Officer (HR)</t>
  </si>
  <si>
    <t xml:space="preserve">Sub Total </t>
  </si>
  <si>
    <t xml:space="preserve">Total </t>
  </si>
  <si>
    <t xml:space="preserve"> Sl No.</t>
  </si>
  <si>
    <t>Name of Employers</t>
  </si>
  <si>
    <t>Engr.Ketaur Rahman</t>
  </si>
  <si>
    <t>Project Incharge</t>
  </si>
  <si>
    <t>22710335770</t>
  </si>
  <si>
    <t>Mr.Oamr Faruk</t>
  </si>
  <si>
    <t>Foreman Milling Section</t>
  </si>
  <si>
    <t>Mr.Ashrafujjaman</t>
  </si>
  <si>
    <t>1201510318413</t>
  </si>
  <si>
    <t>Mr.Mokter Hossain</t>
  </si>
  <si>
    <t>Foreman Dryer &amp; parboiling Section</t>
  </si>
  <si>
    <t>1201510324433</t>
  </si>
  <si>
    <t>Mr.Sumon</t>
  </si>
  <si>
    <t>Operating Milling Section</t>
  </si>
  <si>
    <t>20715136003</t>
  </si>
  <si>
    <t>Mr.Mostafijur Rahman</t>
  </si>
  <si>
    <t>Operating Dryer &amp; parboiling Section</t>
  </si>
  <si>
    <t>1201510324449</t>
  </si>
  <si>
    <t>Mr.Mostofa</t>
  </si>
  <si>
    <t>Helper Boiler</t>
  </si>
  <si>
    <t>120151333289</t>
  </si>
  <si>
    <t>Mr.Millon</t>
  </si>
  <si>
    <t>1201510350215</t>
  </si>
  <si>
    <t>Mr.Palash Das</t>
  </si>
  <si>
    <t>Junior Engineer(Operation Drying &amp; Parboiling plants-1)</t>
  </si>
  <si>
    <t>187030050354</t>
  </si>
  <si>
    <t>Mr.Fakrul Islam</t>
  </si>
  <si>
    <t>Junior Engineer(Operation Drying &amp; Parboiling plants-2)</t>
  </si>
  <si>
    <t>1201510361289</t>
  </si>
  <si>
    <t>Mr.Chonchol</t>
  </si>
  <si>
    <t>20715173415</t>
  </si>
  <si>
    <t>Mr.Farhad Hossain</t>
  </si>
  <si>
    <t xml:space="preserve">Executive Quality Control Officer </t>
  </si>
  <si>
    <t>207152175</t>
  </si>
  <si>
    <t>Mr.Alamin</t>
  </si>
  <si>
    <t>Senior Quality Control Officer(Paddy)</t>
  </si>
  <si>
    <t>2071510040151</t>
  </si>
  <si>
    <t>Mr. Tutul Islam</t>
  </si>
  <si>
    <t>Electrical Diploma in Engineer</t>
  </si>
  <si>
    <t>1631056738</t>
  </si>
  <si>
    <t>Mr.Tariqul Islam</t>
  </si>
  <si>
    <t>Scale Operator &amp; Paddy QC</t>
  </si>
  <si>
    <t>1061030131250</t>
  </si>
  <si>
    <t>Mr.Abu Sufian</t>
  </si>
  <si>
    <t>Accounts Officer</t>
  </si>
  <si>
    <t>12710522742</t>
  </si>
  <si>
    <t>Md.Shofiulah</t>
  </si>
  <si>
    <t>Officer(Peddy)</t>
  </si>
  <si>
    <t>Appeared</t>
  </si>
  <si>
    <t xml:space="preserve">Md.Ashraful </t>
  </si>
  <si>
    <t>Supervisor(Peddy)</t>
  </si>
  <si>
    <t>Md.Liakot Trafder</t>
  </si>
  <si>
    <t>Sl No</t>
  </si>
  <si>
    <t xml:space="preserve">Mr.Abdul Khalek </t>
  </si>
  <si>
    <t>Sales Manager</t>
  </si>
  <si>
    <t>116103649826</t>
  </si>
  <si>
    <t>Mr.Noor Mahmood</t>
  </si>
  <si>
    <t>Deputy Sales Manager(DSM-1)</t>
  </si>
  <si>
    <t>103345899</t>
  </si>
  <si>
    <t>Mr.Hamayet Uddin</t>
  </si>
  <si>
    <t>R.S.M</t>
  </si>
  <si>
    <t>116103649868</t>
  </si>
  <si>
    <t>Mr.Abhijeet Basak</t>
  </si>
  <si>
    <t>Sales Officer</t>
  </si>
  <si>
    <t>116103649639</t>
  </si>
  <si>
    <t>Mr.Jubair Ahmed</t>
  </si>
  <si>
    <t>A.S.O</t>
  </si>
  <si>
    <t>116103649943</t>
  </si>
  <si>
    <t>Mr.Jahangir Alam</t>
  </si>
  <si>
    <t>Asst.Sales Manager</t>
  </si>
  <si>
    <t>22710364068</t>
  </si>
  <si>
    <t>Mr.Salib-bin-Ushub</t>
  </si>
  <si>
    <t>A.S.M</t>
  </si>
  <si>
    <t>137 151 95975</t>
  </si>
  <si>
    <t>In Words: Six LacK Twenty Two Thousands Eight Hundred Twenty Taka Only</t>
  </si>
  <si>
    <t>Your co-operation in this regards will be highly appreciated</t>
  </si>
  <si>
    <t>Thanking you</t>
  </si>
  <si>
    <t>Yours Truly</t>
  </si>
  <si>
    <t xml:space="preserve">  Marketing Department</t>
  </si>
  <si>
    <t>Project Total Salary</t>
  </si>
  <si>
    <t>Asst. Manager A&amp;F</t>
  </si>
  <si>
    <t>Sumon Kumar Paul</t>
  </si>
  <si>
    <t>Officer, Accounts</t>
  </si>
  <si>
    <t>Md.Habibur Rahman</t>
  </si>
  <si>
    <t xml:space="preserve"> </t>
  </si>
  <si>
    <t xml:space="preserve">Joytun Asset Management </t>
  </si>
  <si>
    <t>Md.Mozammel Haque</t>
  </si>
  <si>
    <t>Advisor</t>
  </si>
  <si>
    <t>Hafizur Rahman Babu</t>
  </si>
  <si>
    <t>Chairman</t>
  </si>
  <si>
    <t>S.B Group</t>
  </si>
  <si>
    <t>Sr.Officer</t>
  </si>
  <si>
    <t>Md. Azadul Hoque Akond</t>
  </si>
  <si>
    <t>Md. Ashikur Rahman. (Roni)</t>
  </si>
  <si>
    <t>Md. Mohammed Omar Khaled</t>
  </si>
  <si>
    <t>Syed Mesbah-Ul-Alam</t>
  </si>
  <si>
    <t>Md. Jamal Uddin.</t>
  </si>
  <si>
    <t xml:space="preserve"> Shamim Reza</t>
  </si>
  <si>
    <t>Sree Sanjoy Kumar Mondol</t>
  </si>
  <si>
    <t>Md. Jewel Mia</t>
  </si>
  <si>
    <t>Kazi Mofijur Rahman</t>
  </si>
  <si>
    <t xml:space="preserve"> Forhad Hossain</t>
  </si>
  <si>
    <t>Md. Mynuddin</t>
  </si>
  <si>
    <t>Al Masum Khan</t>
  </si>
  <si>
    <t>Md.Jawad Rahman</t>
  </si>
  <si>
    <t>116.103.649894</t>
  </si>
  <si>
    <t>116.103.649798</t>
  </si>
  <si>
    <t>116.103.657648</t>
  </si>
  <si>
    <t>116.103.649852</t>
  </si>
  <si>
    <t>116.103.649553</t>
  </si>
  <si>
    <t>116.103.649922</t>
  </si>
  <si>
    <t>116.103.649805</t>
  </si>
  <si>
    <t>116.103.650626</t>
  </si>
  <si>
    <t>116.103.649831</t>
  </si>
  <si>
    <t>116.103.649873</t>
  </si>
  <si>
    <t>116.103.649602</t>
  </si>
  <si>
    <t>116.103.649901</t>
  </si>
  <si>
    <t>116.103.657770</t>
  </si>
  <si>
    <t>116.103.657744</t>
  </si>
  <si>
    <t>116.103.654443</t>
  </si>
  <si>
    <t>116.103.649280</t>
  </si>
  <si>
    <t>114.101.53243</t>
  </si>
  <si>
    <t>116.151.19418</t>
  </si>
  <si>
    <t>116.103.649623</t>
  </si>
  <si>
    <t>211.151.142486</t>
  </si>
  <si>
    <t>115.151.107801</t>
  </si>
  <si>
    <t>116.103.649618</t>
  </si>
  <si>
    <t>116.103.649889</t>
  </si>
  <si>
    <t>108.151.42158</t>
  </si>
  <si>
    <t>116.103.657702</t>
  </si>
  <si>
    <t>116.103.649574</t>
  </si>
  <si>
    <t>116.103.649964</t>
  </si>
  <si>
    <t>116.103.657791</t>
  </si>
  <si>
    <t>136.151.73118</t>
  </si>
  <si>
    <t>116.103.649917</t>
  </si>
  <si>
    <t>116.103.654347</t>
  </si>
  <si>
    <t>116.103.654240</t>
  </si>
  <si>
    <t>116.103.654186</t>
  </si>
  <si>
    <t>116.103.654228</t>
  </si>
  <si>
    <t>116.103.649527</t>
  </si>
  <si>
    <t>193.151.86329</t>
  </si>
  <si>
    <t>164.103.157597</t>
  </si>
  <si>
    <t>Md. Shahadat Hossain Bhuiyan</t>
  </si>
  <si>
    <t xml:space="preserve"> Md. Rasel</t>
  </si>
  <si>
    <t>Polash Mia</t>
  </si>
  <si>
    <t>Md. Amir Hamza</t>
  </si>
  <si>
    <t>107.103.33750</t>
  </si>
  <si>
    <t>Uzzal</t>
  </si>
  <si>
    <t>Md.Abdul Karim</t>
  </si>
  <si>
    <t>Md.Shahjahan Ali (Raju)</t>
  </si>
  <si>
    <t>Md. Jalal Ahmed</t>
  </si>
  <si>
    <t>Monthly Salary</t>
  </si>
  <si>
    <t>Payble Bonus</t>
  </si>
  <si>
    <t>Date of Joining</t>
  </si>
  <si>
    <t>22/03/2018</t>
  </si>
  <si>
    <t>21/4/2018</t>
  </si>
  <si>
    <t>19/4/2018</t>
  </si>
  <si>
    <t>19/5/2018</t>
  </si>
  <si>
    <t>Working Duration</t>
  </si>
  <si>
    <t>1 year above</t>
  </si>
  <si>
    <t>4 months</t>
  </si>
  <si>
    <t>1 year</t>
  </si>
  <si>
    <t>10 months</t>
  </si>
  <si>
    <t>8.5 months</t>
  </si>
  <si>
    <t>9 months</t>
  </si>
  <si>
    <t>7 months</t>
  </si>
  <si>
    <t>1 month</t>
  </si>
  <si>
    <t>2.5 months</t>
  </si>
  <si>
    <t>1.5 months</t>
  </si>
  <si>
    <t>13/6/2018</t>
  </si>
  <si>
    <t>3 months</t>
  </si>
  <si>
    <t>4.5 months</t>
  </si>
  <si>
    <t>7 Months</t>
  </si>
  <si>
    <t>1 years above</t>
  </si>
  <si>
    <t>Bonus Sheet for Eid-Ul-Adha-2018</t>
  </si>
  <si>
    <t>197.101.81640</t>
  </si>
  <si>
    <t>148.105.44157</t>
  </si>
  <si>
    <t xml:space="preserve">Thanking you </t>
  </si>
  <si>
    <t>Yours truly,</t>
  </si>
  <si>
    <t>Joytun Developers Ltd</t>
  </si>
  <si>
    <t xml:space="preserve">In words:Two lac ninety eight thousand nine hundred fifty taka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</si>
</sst>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  <scheme val="minor"/>
    </font>
    <font>
      <b/>
      <sz val="1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3" fontId="4" fillId="3" borderId="4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43" fontId="5" fillId="3" borderId="3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3" fontId="6" fillId="3" borderId="6" xfId="1" applyNumberFormat="1" applyFont="1" applyFill="1" applyBorder="1" applyAlignment="1">
      <alignment horizontal="center" vertical="center"/>
    </xf>
    <xf numFmtId="43" fontId="5" fillId="3" borderId="1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43" fontId="5" fillId="3" borderId="3" xfId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7" fillId="0" borderId="0" xfId="0" applyFont="1"/>
    <xf numFmtId="0" fontId="8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3" fontId="8" fillId="4" borderId="2" xfId="0" applyNumberFormat="1" applyFont="1" applyFill="1" applyBorder="1" applyAlignment="1">
      <alignment horizont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43" fontId="7" fillId="0" borderId="2" xfId="0" applyNumberFormat="1" applyFont="1" applyBorder="1"/>
    <xf numFmtId="49" fontId="7" fillId="0" borderId="2" xfId="0" applyNumberFormat="1" applyFont="1" applyBorder="1"/>
    <xf numFmtId="49" fontId="7" fillId="0" borderId="2" xfId="0" applyNumberFormat="1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43" fontId="9" fillId="0" borderId="5" xfId="0" applyNumberFormat="1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43" fontId="7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43" fontId="8" fillId="0" borderId="2" xfId="0" applyNumberFormat="1" applyFont="1" applyBorder="1" applyAlignment="1">
      <alignment vertical="top"/>
    </xf>
    <xf numFmtId="49" fontId="8" fillId="0" borderId="2" xfId="0" applyNumberFormat="1" applyFont="1" applyBorder="1" applyAlignment="1">
      <alignment vertical="top"/>
    </xf>
    <xf numFmtId="49" fontId="7" fillId="0" borderId="2" xfId="0" applyNumberFormat="1" applyFont="1" applyBorder="1" applyAlignment="1"/>
    <xf numFmtId="0" fontId="7" fillId="3" borderId="2" xfId="0" applyFont="1" applyFill="1" applyBorder="1"/>
    <xf numFmtId="0" fontId="7" fillId="3" borderId="2" xfId="0" applyFont="1" applyFill="1" applyBorder="1" applyAlignment="1">
      <alignment wrapText="1"/>
    </xf>
    <xf numFmtId="43" fontId="7" fillId="3" borderId="2" xfId="0" applyNumberFormat="1" applyFont="1" applyFill="1" applyBorder="1"/>
    <xf numFmtId="49" fontId="7" fillId="3" borderId="2" xfId="0" applyNumberFormat="1" applyFont="1" applyFill="1" applyBorder="1" applyAlignment="1"/>
    <xf numFmtId="49" fontId="7" fillId="0" borderId="8" xfId="0" applyNumberFormat="1" applyFont="1" applyBorder="1" applyAlignment="1"/>
    <xf numFmtId="0" fontId="7" fillId="0" borderId="0" xfId="0" applyFont="1" applyBorder="1"/>
    <xf numFmtId="43" fontId="7" fillId="0" borderId="0" xfId="0" applyNumberFormat="1" applyFont="1" applyBorder="1"/>
    <xf numFmtId="49" fontId="7" fillId="3" borderId="2" xfId="0" applyNumberFormat="1" applyFont="1" applyFill="1" applyBorder="1"/>
    <xf numFmtId="0" fontId="7" fillId="3" borderId="8" xfId="0" applyFont="1" applyFill="1" applyBorder="1" applyAlignment="1">
      <alignment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3" borderId="2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164" fontId="9" fillId="0" borderId="5" xfId="0" applyNumberFormat="1" applyFont="1" applyBorder="1"/>
    <xf numFmtId="0" fontId="2" fillId="0" borderId="0" xfId="0" applyFont="1" applyAlignment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wrapText="1"/>
    </xf>
    <xf numFmtId="43" fontId="5" fillId="0" borderId="0" xfId="0" applyNumberFormat="1" applyFont="1" applyAlignment="1">
      <alignment horizontal="left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3" borderId="0" xfId="0" applyFont="1" applyFill="1" applyBorder="1"/>
    <xf numFmtId="0" fontId="5" fillId="5" borderId="0" xfId="0" applyFont="1" applyFill="1" applyBorder="1"/>
    <xf numFmtId="49" fontId="5" fillId="3" borderId="2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49" fontId="7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/>
    <xf numFmtId="0" fontId="4" fillId="0" borderId="0" xfId="0" applyFont="1" applyBorder="1" applyAlignment="1"/>
    <xf numFmtId="0" fontId="6" fillId="0" borderId="2" xfId="0" applyFont="1" applyBorder="1"/>
    <xf numFmtId="0" fontId="5" fillId="3" borderId="0" xfId="0" applyFont="1" applyFill="1" applyBorder="1" applyAlignment="1">
      <alignment horizontal="center" vertical="center" wrapText="1"/>
    </xf>
    <xf numFmtId="43" fontId="6" fillId="0" borderId="2" xfId="0" applyNumberFormat="1" applyFont="1" applyBorder="1"/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10" fillId="0" borderId="0" xfId="0" applyFont="1" applyBorder="1" applyAlignment="1">
      <alignment horizontal="left"/>
    </xf>
    <xf numFmtId="49" fontId="5" fillId="0" borderId="2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43" fontId="6" fillId="0" borderId="0" xfId="0" applyNumberFormat="1" applyFont="1" applyBorder="1"/>
    <xf numFmtId="0" fontId="0" fillId="0" borderId="10" xfId="0" applyBorder="1"/>
    <xf numFmtId="0" fontId="0" fillId="0" borderId="10" xfId="0" applyBorder="1" applyAlignment="1">
      <alignment horizontal="right"/>
    </xf>
    <xf numFmtId="0" fontId="5" fillId="0" borderId="3" xfId="0" applyFont="1" applyBorder="1"/>
    <xf numFmtId="43" fontId="5" fillId="3" borderId="2" xfId="1" applyNumberFormat="1" applyFont="1" applyFill="1" applyBorder="1" applyAlignment="1">
      <alignment vertical="center"/>
    </xf>
    <xf numFmtId="43" fontId="5" fillId="0" borderId="2" xfId="1" applyNumberFormat="1" applyFont="1" applyBorder="1" applyAlignment="1">
      <alignment vertical="center"/>
    </xf>
    <xf numFmtId="43" fontId="6" fillId="3" borderId="2" xfId="0" applyNumberFormat="1" applyFont="1" applyFill="1" applyBorder="1" applyAlignment="1">
      <alignment vertical="center"/>
    </xf>
    <xf numFmtId="43" fontId="5" fillId="3" borderId="2" xfId="1" applyNumberFormat="1" applyFont="1" applyFill="1" applyBorder="1" applyAlignment="1">
      <alignment horizontal="left" vertical="center"/>
    </xf>
    <xf numFmtId="43" fontId="5" fillId="0" borderId="2" xfId="1" applyNumberFormat="1" applyFont="1" applyBorder="1" applyAlignment="1">
      <alignment horizontal="center" vertical="center"/>
    </xf>
    <xf numFmtId="43" fontId="0" fillId="0" borderId="2" xfId="0" applyNumberFormat="1" applyBorder="1"/>
    <xf numFmtId="43" fontId="5" fillId="3" borderId="2" xfId="1" applyNumberFormat="1" applyFont="1" applyFill="1" applyBorder="1" applyAlignment="1">
      <alignment horizontal="center" vertical="center"/>
    </xf>
    <xf numFmtId="43" fontId="6" fillId="3" borderId="2" xfId="1" applyNumberFormat="1" applyFont="1" applyFill="1" applyBorder="1" applyAlignment="1">
      <alignment horizontal="center" vertical="center"/>
    </xf>
    <xf numFmtId="43" fontId="5" fillId="3" borderId="10" xfId="1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3" fontId="5" fillId="3" borderId="4" xfId="0" applyNumberFormat="1" applyFont="1" applyFill="1" applyBorder="1"/>
    <xf numFmtId="43" fontId="6" fillId="0" borderId="4" xfId="0" applyNumberFormat="1" applyFont="1" applyBorder="1"/>
    <xf numFmtId="0" fontId="4" fillId="0" borderId="4" xfId="0" applyFont="1" applyBorder="1"/>
    <xf numFmtId="43" fontId="5" fillId="0" borderId="4" xfId="0" applyNumberFormat="1" applyFont="1" applyBorder="1"/>
    <xf numFmtId="0" fontId="5" fillId="0" borderId="4" xfId="0" applyFont="1" applyBorder="1"/>
    <xf numFmtId="43" fontId="6" fillId="0" borderId="7" xfId="0" applyNumberFormat="1" applyFont="1" applyBorder="1"/>
    <xf numFmtId="43" fontId="5" fillId="0" borderId="2" xfId="0" applyNumberFormat="1" applyFont="1" applyBorder="1"/>
    <xf numFmtId="0" fontId="4" fillId="0" borderId="2" xfId="0" applyFont="1" applyBorder="1"/>
    <xf numFmtId="0" fontId="5" fillId="0" borderId="1" xfId="0" applyFont="1" applyBorder="1"/>
    <xf numFmtId="0" fontId="5" fillId="6" borderId="2" xfId="0" applyFont="1" applyFill="1" applyBorder="1" applyAlignment="1">
      <alignment horizontal="center" wrapText="1"/>
    </xf>
    <xf numFmtId="0" fontId="6" fillId="0" borderId="8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5" xfId="0" applyFont="1" applyBorder="1"/>
    <xf numFmtId="0" fontId="5" fillId="0" borderId="16" xfId="0" applyFont="1" applyBorder="1"/>
    <xf numFmtId="0" fontId="12" fillId="0" borderId="0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 wrapText="1"/>
    </xf>
    <xf numFmtId="43" fontId="6" fillId="0" borderId="3" xfId="0" applyNumberFormat="1" applyFont="1" applyBorder="1"/>
    <xf numFmtId="0" fontId="5" fillId="7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43" fontId="5" fillId="0" borderId="5" xfId="0" applyNumberFormat="1" applyFont="1" applyBorder="1"/>
    <xf numFmtId="0" fontId="4" fillId="0" borderId="5" xfId="0" applyFont="1" applyBorder="1"/>
    <xf numFmtId="0" fontId="5" fillId="3" borderId="5" xfId="0" applyFont="1" applyFill="1" applyBorder="1"/>
    <xf numFmtId="0" fontId="5" fillId="0" borderId="9" xfId="0" applyFont="1" applyBorder="1"/>
    <xf numFmtId="0" fontId="5" fillId="0" borderId="17" xfId="0" applyFont="1" applyBorder="1"/>
    <xf numFmtId="14" fontId="5" fillId="0" borderId="5" xfId="0" applyNumberFormat="1" applyFont="1" applyBorder="1"/>
    <xf numFmtId="14" fontId="5" fillId="0" borderId="5" xfId="0" applyNumberFormat="1" applyFont="1" applyBorder="1" applyAlignment="1">
      <alignment horizontal="right"/>
    </xf>
    <xf numFmtId="43" fontId="5" fillId="3" borderId="2" xfId="0" applyNumberFormat="1" applyFont="1" applyFill="1" applyBorder="1"/>
    <xf numFmtId="43" fontId="6" fillId="3" borderId="2" xfId="0" applyNumberFormat="1" applyFont="1" applyFill="1" applyBorder="1"/>
    <xf numFmtId="1" fontId="6" fillId="0" borderId="2" xfId="0" applyNumberFormat="1" applyFont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43" fontId="6" fillId="0" borderId="8" xfId="0" applyNumberFormat="1" applyFont="1" applyBorder="1"/>
    <xf numFmtId="43" fontId="6" fillId="0" borderId="5" xfId="0" applyNumberFormat="1" applyFont="1" applyBorder="1"/>
    <xf numFmtId="0" fontId="3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5" fillId="3" borderId="3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right" vertical="center"/>
    </xf>
    <xf numFmtId="43" fontId="5" fillId="3" borderId="8" xfId="1" applyNumberFormat="1" applyFont="1" applyFill="1" applyBorder="1" applyAlignment="1">
      <alignment vertical="center"/>
    </xf>
    <xf numFmtId="43" fontId="5" fillId="0" borderId="7" xfId="0" applyNumberFormat="1" applyFont="1" applyBorder="1"/>
    <xf numFmtId="43" fontId="5" fillId="3" borderId="1" xfId="0" applyNumberFormat="1" applyFont="1" applyFill="1" applyBorder="1" applyAlignment="1">
      <alignment horizontal="left" vertical="center"/>
    </xf>
    <xf numFmtId="43" fontId="6" fillId="3" borderId="2" xfId="0" applyNumberFormat="1" applyFont="1" applyFill="1" applyBorder="1" applyAlignment="1">
      <alignment horizontal="center" vertical="center"/>
    </xf>
    <xf numFmtId="43" fontId="5" fillId="3" borderId="6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right" vertical="center"/>
    </xf>
    <xf numFmtId="43" fontId="5" fillId="3" borderId="8" xfId="1" applyNumberFormat="1" applyFont="1" applyFill="1" applyBorder="1" applyAlignment="1">
      <alignment horizontal="center" vertical="center"/>
    </xf>
    <xf numFmtId="43" fontId="5" fillId="0" borderId="8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8"/>
  <sheetViews>
    <sheetView tabSelected="1" view="pageBreakPreview" zoomScaleNormal="100" zoomScaleSheetLayoutView="100" workbookViewId="0">
      <selection activeCell="D72" sqref="D72"/>
    </sheetView>
  </sheetViews>
  <sheetFormatPr defaultRowHeight="15" x14ac:dyDescent="0.25"/>
  <cols>
    <col min="1" max="1" width="3.7109375" style="70" bestFit="1" customWidth="1"/>
    <col min="2" max="2" width="27.28515625" style="71" customWidth="1"/>
    <col min="3" max="3" width="23.28515625" style="72" customWidth="1"/>
    <col min="4" max="4" width="17.85546875" style="73" customWidth="1"/>
    <col min="5" max="9" width="9.140625" style="71" hidden="1" customWidth="1"/>
    <col min="10" max="10" width="12.85546875" style="71" hidden="1" customWidth="1"/>
    <col min="11" max="11" width="15.140625" style="71" customWidth="1"/>
    <col min="12" max="12" width="13" style="69" hidden="1" customWidth="1"/>
    <col min="13" max="13" width="10.5703125" style="71" hidden="1" customWidth="1"/>
    <col min="14" max="16384" width="9.140625" style="71"/>
  </cols>
  <sheetData>
    <row r="1" spans="1:13" s="74" customFormat="1" ht="20.25" x14ac:dyDescent="0.25">
      <c r="A1" s="91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23"/>
    </row>
    <row r="2" spans="1:13" s="74" customFormat="1" ht="20.25" x14ac:dyDescent="0.25">
      <c r="A2" s="91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23"/>
    </row>
    <row r="3" spans="1:13" s="74" customFormat="1" ht="20.25" x14ac:dyDescent="0.25">
      <c r="A3" s="9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3" s="74" customFormat="1" ht="20.25" x14ac:dyDescent="0.25">
      <c r="A4" s="9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3" s="74" customFormat="1" ht="18.75" x14ac:dyDescent="0.25">
      <c r="A5" s="144" t="s">
        <v>235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3" s="74" customFormat="1" ht="31.5" x14ac:dyDescent="0.25">
      <c r="A6" s="1" t="s">
        <v>1</v>
      </c>
      <c r="B6" s="2" t="s">
        <v>2</v>
      </c>
      <c r="C6" s="3" t="s">
        <v>3</v>
      </c>
      <c r="D6" s="4" t="s">
        <v>4</v>
      </c>
      <c r="J6" s="117" t="s">
        <v>212</v>
      </c>
      <c r="K6" s="107" t="s">
        <v>213</v>
      </c>
      <c r="L6" s="124" t="s">
        <v>219</v>
      </c>
      <c r="M6" s="126" t="s">
        <v>214</v>
      </c>
    </row>
    <row r="7" spans="1:13" s="74" customFormat="1" x14ac:dyDescent="0.25">
      <c r="A7" s="5">
        <v>1</v>
      </c>
      <c r="B7" s="25" t="s">
        <v>153</v>
      </c>
      <c r="C7" s="6" t="s">
        <v>6</v>
      </c>
      <c r="D7" s="7" t="s">
        <v>166</v>
      </c>
      <c r="J7" s="98">
        <v>23000</v>
      </c>
      <c r="K7" s="108">
        <f>J7*50/100</f>
        <v>11500</v>
      </c>
      <c r="L7" s="21" t="s">
        <v>220</v>
      </c>
      <c r="M7" s="127"/>
    </row>
    <row r="8" spans="1:13" s="77" customFormat="1" ht="15" customHeight="1" x14ac:dyDescent="0.25">
      <c r="A8" s="5">
        <v>2</v>
      </c>
      <c r="B8" s="9" t="s">
        <v>7</v>
      </c>
      <c r="C8" s="10" t="s">
        <v>8</v>
      </c>
      <c r="D8" s="11" t="s">
        <v>167</v>
      </c>
      <c r="E8" s="76"/>
      <c r="F8" s="76"/>
      <c r="G8" s="76"/>
      <c r="H8" s="76"/>
      <c r="I8" s="76"/>
      <c r="J8" s="99">
        <v>25000</v>
      </c>
      <c r="K8" s="108">
        <f t="shared" ref="K8:K23" si="0">J8*50/100</f>
        <v>12500</v>
      </c>
      <c r="L8" s="21" t="s">
        <v>220</v>
      </c>
      <c r="M8" s="127"/>
    </row>
    <row r="9" spans="1:13" s="28" customFormat="1" x14ac:dyDescent="0.25">
      <c r="A9" s="5">
        <v>3</v>
      </c>
      <c r="B9" s="12" t="s">
        <v>154</v>
      </c>
      <c r="C9" s="10" t="s">
        <v>13</v>
      </c>
      <c r="D9" s="78" t="s">
        <v>168</v>
      </c>
      <c r="J9" s="99">
        <v>13300</v>
      </c>
      <c r="K9" s="108">
        <f t="shared" si="0"/>
        <v>6650</v>
      </c>
      <c r="L9" s="21" t="s">
        <v>220</v>
      </c>
      <c r="M9" s="127"/>
    </row>
    <row r="10" spans="1:13" s="28" customFormat="1" x14ac:dyDescent="0.25">
      <c r="A10" s="5">
        <v>4</v>
      </c>
      <c r="B10" s="9" t="s">
        <v>9</v>
      </c>
      <c r="C10" s="10" t="s">
        <v>10</v>
      </c>
      <c r="D10" s="11" t="s">
        <v>236</v>
      </c>
      <c r="J10" s="99">
        <v>29900</v>
      </c>
      <c r="K10" s="108">
        <f t="shared" si="0"/>
        <v>14950</v>
      </c>
      <c r="L10" s="21" t="s">
        <v>220</v>
      </c>
      <c r="M10" s="127"/>
    </row>
    <row r="11" spans="1:13" s="28" customFormat="1" x14ac:dyDescent="0.25">
      <c r="A11" s="5">
        <v>5</v>
      </c>
      <c r="B11" s="9" t="s">
        <v>155</v>
      </c>
      <c r="C11" s="10" t="s">
        <v>11</v>
      </c>
      <c r="D11" s="11" t="s">
        <v>169</v>
      </c>
      <c r="J11" s="99">
        <v>21800</v>
      </c>
      <c r="K11" s="108">
        <f t="shared" si="0"/>
        <v>10900</v>
      </c>
      <c r="L11" s="21" t="s">
        <v>220</v>
      </c>
      <c r="M11" s="127"/>
    </row>
    <row r="12" spans="1:13" s="28" customFormat="1" x14ac:dyDescent="0.25">
      <c r="A12" s="5">
        <v>6</v>
      </c>
      <c r="B12" s="9" t="s">
        <v>156</v>
      </c>
      <c r="C12" s="10" t="s">
        <v>12</v>
      </c>
      <c r="D12" s="11" t="s">
        <v>170</v>
      </c>
      <c r="J12" s="99">
        <v>15600</v>
      </c>
      <c r="K12" s="108">
        <f t="shared" si="0"/>
        <v>7800</v>
      </c>
      <c r="L12" s="21" t="s">
        <v>220</v>
      </c>
      <c r="M12" s="127"/>
    </row>
    <row r="13" spans="1:13" s="28" customFormat="1" x14ac:dyDescent="0.25">
      <c r="A13" s="5">
        <v>7</v>
      </c>
      <c r="B13" s="9" t="s">
        <v>14</v>
      </c>
      <c r="C13" s="10" t="s">
        <v>15</v>
      </c>
      <c r="D13" s="11" t="s">
        <v>171</v>
      </c>
      <c r="J13" s="99">
        <v>13300</v>
      </c>
      <c r="K13" s="108">
        <f t="shared" si="0"/>
        <v>6650</v>
      </c>
      <c r="L13" s="21" t="s">
        <v>220</v>
      </c>
      <c r="M13" s="127"/>
    </row>
    <row r="14" spans="1:13" s="28" customFormat="1" ht="30" x14ac:dyDescent="0.25">
      <c r="A14" s="5">
        <v>8</v>
      </c>
      <c r="B14" s="9" t="s">
        <v>16</v>
      </c>
      <c r="C14" s="10" t="s">
        <v>17</v>
      </c>
      <c r="D14" s="11" t="s">
        <v>172</v>
      </c>
      <c r="J14" s="99">
        <v>17000</v>
      </c>
      <c r="K14" s="108">
        <f t="shared" si="0"/>
        <v>8500</v>
      </c>
      <c r="L14" s="21" t="s">
        <v>220</v>
      </c>
      <c r="M14" s="127"/>
    </row>
    <row r="15" spans="1:13" s="28" customFormat="1" ht="30" x14ac:dyDescent="0.25">
      <c r="A15" s="5">
        <v>9</v>
      </c>
      <c r="B15" s="12" t="s">
        <v>18</v>
      </c>
      <c r="C15" s="10" t="s">
        <v>19</v>
      </c>
      <c r="D15" s="11" t="s">
        <v>173</v>
      </c>
      <c r="J15" s="99">
        <v>19000</v>
      </c>
      <c r="K15" s="108">
        <f t="shared" si="0"/>
        <v>9500</v>
      </c>
      <c r="L15" s="21" t="s">
        <v>220</v>
      </c>
      <c r="M15" s="127"/>
    </row>
    <row r="16" spans="1:13" s="28" customFormat="1" x14ac:dyDescent="0.25">
      <c r="A16" s="5">
        <v>10</v>
      </c>
      <c r="B16" s="12" t="s">
        <v>157</v>
      </c>
      <c r="C16" s="13" t="s">
        <v>20</v>
      </c>
      <c r="D16" s="11" t="s">
        <v>174</v>
      </c>
      <c r="J16" s="99">
        <v>19000</v>
      </c>
      <c r="K16" s="108">
        <f t="shared" si="0"/>
        <v>9500</v>
      </c>
      <c r="L16" s="21" t="s">
        <v>220</v>
      </c>
      <c r="M16" s="127"/>
    </row>
    <row r="17" spans="1:13" s="28" customFormat="1" x14ac:dyDescent="0.25">
      <c r="A17" s="5">
        <v>11</v>
      </c>
      <c r="B17" s="25" t="s">
        <v>158</v>
      </c>
      <c r="C17" s="13" t="s">
        <v>21</v>
      </c>
      <c r="D17" s="11" t="s">
        <v>175</v>
      </c>
      <c r="J17" s="99">
        <v>12000</v>
      </c>
      <c r="K17" s="108">
        <f>J17*20/100</f>
        <v>2400</v>
      </c>
      <c r="L17" s="137" t="s">
        <v>221</v>
      </c>
      <c r="M17" s="128" t="s">
        <v>217</v>
      </c>
    </row>
    <row r="18" spans="1:13" s="28" customFormat="1" x14ac:dyDescent="0.25">
      <c r="A18" s="5">
        <v>12</v>
      </c>
      <c r="B18" s="9" t="s">
        <v>22</v>
      </c>
      <c r="C18" s="13" t="s">
        <v>23</v>
      </c>
      <c r="D18" s="11" t="s">
        <v>176</v>
      </c>
      <c r="J18" s="99">
        <v>10800</v>
      </c>
      <c r="K18" s="108">
        <f t="shared" si="0"/>
        <v>5400</v>
      </c>
      <c r="L18" s="137" t="s">
        <v>222</v>
      </c>
      <c r="M18" s="129"/>
    </row>
    <row r="19" spans="1:13" s="28" customFormat="1" x14ac:dyDescent="0.25">
      <c r="A19" s="5">
        <v>13</v>
      </c>
      <c r="B19" s="9" t="s">
        <v>25</v>
      </c>
      <c r="C19" s="13" t="s">
        <v>26</v>
      </c>
      <c r="D19" s="11" t="s">
        <v>177</v>
      </c>
      <c r="J19" s="99">
        <v>10700</v>
      </c>
      <c r="K19" s="108">
        <f t="shared" si="0"/>
        <v>5350</v>
      </c>
      <c r="L19" s="137" t="s">
        <v>222</v>
      </c>
      <c r="M19" s="129"/>
    </row>
    <row r="20" spans="1:13" s="28" customFormat="1" x14ac:dyDescent="0.25">
      <c r="A20" s="5">
        <v>14</v>
      </c>
      <c r="B20" s="9" t="s">
        <v>159</v>
      </c>
      <c r="C20" s="13" t="s">
        <v>24</v>
      </c>
      <c r="D20" s="11" t="s">
        <v>178</v>
      </c>
      <c r="J20" s="99">
        <v>11000</v>
      </c>
      <c r="K20" s="108">
        <f t="shared" si="0"/>
        <v>5500</v>
      </c>
      <c r="L20" s="137" t="s">
        <v>222</v>
      </c>
      <c r="M20" s="129"/>
    </row>
    <row r="21" spans="1:13" s="28" customFormat="1" x14ac:dyDescent="0.25">
      <c r="A21" s="5">
        <v>15</v>
      </c>
      <c r="B21" s="9" t="s">
        <v>160</v>
      </c>
      <c r="C21" s="13" t="s">
        <v>27</v>
      </c>
      <c r="D21" s="11" t="s">
        <v>179</v>
      </c>
      <c r="J21" s="99">
        <v>10800</v>
      </c>
      <c r="K21" s="108">
        <f t="shared" si="0"/>
        <v>5400</v>
      </c>
      <c r="L21" s="137" t="s">
        <v>222</v>
      </c>
      <c r="M21" s="129"/>
    </row>
    <row r="22" spans="1:13" s="28" customFormat="1" x14ac:dyDescent="0.25">
      <c r="A22" s="5">
        <v>16</v>
      </c>
      <c r="B22" s="25" t="s">
        <v>161</v>
      </c>
      <c r="C22" s="13" t="s">
        <v>28</v>
      </c>
      <c r="D22" s="11" t="s">
        <v>180</v>
      </c>
      <c r="J22" s="99">
        <v>8500</v>
      </c>
      <c r="K22" s="108">
        <f t="shared" si="0"/>
        <v>4250</v>
      </c>
      <c r="L22" s="137" t="s">
        <v>222</v>
      </c>
      <c r="M22" s="129"/>
    </row>
    <row r="23" spans="1:13" s="28" customFormat="1" x14ac:dyDescent="0.25">
      <c r="A23" s="5">
        <v>17</v>
      </c>
      <c r="B23" s="12" t="s">
        <v>29</v>
      </c>
      <c r="C23" s="13" t="s">
        <v>28</v>
      </c>
      <c r="D23" s="11" t="s">
        <v>181</v>
      </c>
      <c r="J23" s="99">
        <v>7000</v>
      </c>
      <c r="K23" s="108">
        <f t="shared" si="0"/>
        <v>3500</v>
      </c>
      <c r="L23" s="137" t="s">
        <v>222</v>
      </c>
      <c r="M23" s="129"/>
    </row>
    <row r="24" spans="1:13" s="28" customFormat="1" x14ac:dyDescent="0.25">
      <c r="A24" s="154" t="s">
        <v>30</v>
      </c>
      <c r="B24" s="155"/>
      <c r="C24" s="156"/>
      <c r="D24" s="100"/>
      <c r="J24" s="100">
        <v>267700</v>
      </c>
      <c r="K24" s="109">
        <f>SUM(K7:K23)</f>
        <v>130250</v>
      </c>
      <c r="L24" s="86"/>
      <c r="M24" s="129"/>
    </row>
    <row r="25" spans="1:13" s="28" customFormat="1" ht="15.75" x14ac:dyDescent="0.25">
      <c r="A25" s="161" t="s">
        <v>31</v>
      </c>
      <c r="B25" s="162"/>
      <c r="C25" s="15"/>
      <c r="D25" s="16"/>
      <c r="J25" s="16"/>
      <c r="K25" s="110"/>
      <c r="L25" s="115"/>
      <c r="M25" s="130"/>
    </row>
    <row r="26" spans="1:13" s="79" customFormat="1" ht="15.75" x14ac:dyDescent="0.25">
      <c r="A26" s="8">
        <v>18</v>
      </c>
      <c r="B26" s="12" t="s">
        <v>203</v>
      </c>
      <c r="C26" s="13" t="s">
        <v>32</v>
      </c>
      <c r="D26" s="11" t="s">
        <v>182</v>
      </c>
      <c r="J26" s="99">
        <v>17000</v>
      </c>
      <c r="K26" s="111">
        <f>J26*50/100</f>
        <v>8500</v>
      </c>
      <c r="L26" s="114" t="s">
        <v>220</v>
      </c>
      <c r="M26" s="131"/>
    </row>
    <row r="27" spans="1:13" s="28" customFormat="1" x14ac:dyDescent="0.25">
      <c r="A27" s="8">
        <v>19</v>
      </c>
      <c r="B27" s="12" t="s">
        <v>33</v>
      </c>
      <c r="C27" s="13" t="s">
        <v>34</v>
      </c>
      <c r="D27" s="11" t="s">
        <v>183</v>
      </c>
      <c r="J27" s="99">
        <v>8000</v>
      </c>
      <c r="K27" s="111">
        <f>J27*50/100</f>
        <v>4000</v>
      </c>
      <c r="L27" s="114" t="s">
        <v>220</v>
      </c>
      <c r="M27" s="129"/>
    </row>
    <row r="28" spans="1:13" s="28" customFormat="1" x14ac:dyDescent="0.25">
      <c r="A28" s="145" t="s">
        <v>30</v>
      </c>
      <c r="B28" s="145"/>
      <c r="C28" s="145"/>
      <c r="D28" s="100"/>
      <c r="J28" s="100">
        <v>25000</v>
      </c>
      <c r="K28" s="109">
        <f>SUM(K26:K27)</f>
        <v>12500</v>
      </c>
      <c r="L28" s="86"/>
      <c r="M28" s="129"/>
    </row>
    <row r="29" spans="1:13" s="28" customFormat="1" x14ac:dyDescent="0.25">
      <c r="A29" s="163" t="s">
        <v>35</v>
      </c>
      <c r="B29" s="163"/>
      <c r="C29" s="163"/>
      <c r="D29" s="18"/>
      <c r="J29" s="18"/>
      <c r="K29" s="112"/>
      <c r="L29" s="69"/>
      <c r="M29" s="129"/>
    </row>
    <row r="30" spans="1:13" s="28" customFormat="1" x14ac:dyDescent="0.25">
      <c r="A30" s="5">
        <v>20</v>
      </c>
      <c r="B30" s="17" t="s">
        <v>210</v>
      </c>
      <c r="C30" s="14" t="s">
        <v>32</v>
      </c>
      <c r="D30" s="7" t="s">
        <v>185</v>
      </c>
      <c r="J30" s="98">
        <v>15000</v>
      </c>
      <c r="K30" s="111">
        <f>J30*50/100</f>
        <v>7500</v>
      </c>
      <c r="L30" s="114" t="s">
        <v>220</v>
      </c>
      <c r="M30" s="129"/>
    </row>
    <row r="31" spans="1:13" s="28" customFormat="1" x14ac:dyDescent="0.25">
      <c r="A31" s="5">
        <v>21</v>
      </c>
      <c r="B31" s="17" t="s">
        <v>211</v>
      </c>
      <c r="C31" s="14" t="s">
        <v>36</v>
      </c>
      <c r="D31" s="176" t="s">
        <v>184</v>
      </c>
      <c r="J31" s="177">
        <v>7500</v>
      </c>
      <c r="K31" s="178">
        <f>J31*20/100</f>
        <v>1500</v>
      </c>
      <c r="L31" s="114" t="s">
        <v>220</v>
      </c>
      <c r="M31" s="129"/>
    </row>
    <row r="32" spans="1:13" s="28" customFormat="1" x14ac:dyDescent="0.25">
      <c r="A32" s="145" t="s">
        <v>30</v>
      </c>
      <c r="B32" s="145"/>
      <c r="C32" s="145"/>
      <c r="D32" s="180"/>
      <c r="E32" s="69"/>
      <c r="F32" s="69"/>
      <c r="G32" s="69"/>
      <c r="H32" s="69"/>
      <c r="I32" s="69"/>
      <c r="J32" s="180">
        <v>22500</v>
      </c>
      <c r="K32" s="138">
        <f>SUM(K30:K31)</f>
        <v>9000</v>
      </c>
      <c r="L32" s="138"/>
      <c r="M32" s="129"/>
    </row>
    <row r="33" spans="1:13" s="76" customFormat="1" x14ac:dyDescent="0.25">
      <c r="A33" s="161" t="s">
        <v>37</v>
      </c>
      <c r="B33" s="162"/>
      <c r="C33" s="26"/>
      <c r="D33" s="179"/>
      <c r="J33" s="179"/>
      <c r="K33" s="116"/>
      <c r="L33" s="69"/>
      <c r="M33" s="132"/>
    </row>
    <row r="34" spans="1:13" s="28" customFormat="1" x14ac:dyDescent="0.25">
      <c r="A34" s="5">
        <v>22</v>
      </c>
      <c r="B34" s="17" t="s">
        <v>38</v>
      </c>
      <c r="C34" s="14" t="s">
        <v>36</v>
      </c>
      <c r="D34" s="176" t="s">
        <v>186</v>
      </c>
      <c r="J34" s="177">
        <v>10000</v>
      </c>
      <c r="K34" s="178">
        <f>J34*50/100</f>
        <v>5000</v>
      </c>
      <c r="L34" s="114" t="s">
        <v>220</v>
      </c>
      <c r="M34" s="129"/>
    </row>
    <row r="35" spans="1:13" s="28" customFormat="1" x14ac:dyDescent="0.25">
      <c r="A35" s="154" t="s">
        <v>30</v>
      </c>
      <c r="B35" s="155"/>
      <c r="C35" s="156"/>
      <c r="D35" s="180"/>
      <c r="E35" s="69"/>
      <c r="F35" s="69"/>
      <c r="G35" s="69"/>
      <c r="H35" s="69"/>
      <c r="I35" s="69"/>
      <c r="J35" s="180">
        <v>10000</v>
      </c>
      <c r="K35" s="86">
        <f>SUM(K34)</f>
        <v>5000</v>
      </c>
      <c r="L35" s="86"/>
      <c r="M35" s="129"/>
    </row>
    <row r="36" spans="1:13" s="28" customFormat="1" x14ac:dyDescent="0.25">
      <c r="A36" s="163" t="s">
        <v>39</v>
      </c>
      <c r="B36" s="163"/>
      <c r="C36" s="163"/>
      <c r="D36" s="181"/>
      <c r="J36" s="181"/>
      <c r="K36" s="116"/>
      <c r="L36" s="69"/>
      <c r="M36" s="129"/>
    </row>
    <row r="37" spans="1:13" s="28" customFormat="1" x14ac:dyDescent="0.25">
      <c r="A37" s="5">
        <v>23</v>
      </c>
      <c r="B37" s="17" t="s">
        <v>162</v>
      </c>
      <c r="C37" s="14" t="s">
        <v>32</v>
      </c>
      <c r="D37" s="176" t="s">
        <v>187</v>
      </c>
      <c r="J37" s="177">
        <v>16000</v>
      </c>
      <c r="K37" s="178">
        <f>J37*50/100</f>
        <v>8000</v>
      </c>
      <c r="L37" s="114" t="s">
        <v>220</v>
      </c>
      <c r="M37" s="129"/>
    </row>
    <row r="38" spans="1:13" s="28" customFormat="1" x14ac:dyDescent="0.25">
      <c r="A38" s="145" t="s">
        <v>30</v>
      </c>
      <c r="B38" s="145"/>
      <c r="C38" s="145"/>
      <c r="D38" s="100"/>
      <c r="E38" s="69"/>
      <c r="F38" s="69"/>
      <c r="G38" s="69"/>
      <c r="H38" s="69"/>
      <c r="I38" s="69"/>
      <c r="J38" s="100">
        <v>16000</v>
      </c>
      <c r="K38" s="86">
        <f>SUM(K37)</f>
        <v>8000</v>
      </c>
      <c r="L38" s="86"/>
      <c r="M38" s="129"/>
    </row>
    <row r="39" spans="1:13" s="28" customFormat="1" x14ac:dyDescent="0.25">
      <c r="A39" s="163" t="s">
        <v>40</v>
      </c>
      <c r="B39" s="163"/>
      <c r="C39" s="163"/>
      <c r="D39" s="181"/>
      <c r="J39" s="181"/>
      <c r="K39" s="116"/>
      <c r="L39" s="69"/>
      <c r="M39" s="129"/>
    </row>
    <row r="40" spans="1:13" s="28" customFormat="1" x14ac:dyDescent="0.25">
      <c r="A40" s="17">
        <v>24</v>
      </c>
      <c r="B40" s="25" t="s">
        <v>204</v>
      </c>
      <c r="C40" s="17" t="s">
        <v>32</v>
      </c>
      <c r="D40" s="11" t="s">
        <v>237</v>
      </c>
      <c r="J40" s="101">
        <v>11000</v>
      </c>
      <c r="K40" s="111">
        <f>J40*50/100</f>
        <v>5500</v>
      </c>
      <c r="L40" s="114" t="s">
        <v>220</v>
      </c>
      <c r="M40" s="129"/>
    </row>
    <row r="41" spans="1:13" s="28" customFormat="1" x14ac:dyDescent="0.25">
      <c r="A41" s="5">
        <v>25</v>
      </c>
      <c r="B41" s="17" t="s">
        <v>205</v>
      </c>
      <c r="C41" s="14" t="s">
        <v>36</v>
      </c>
      <c r="D41" s="11" t="s">
        <v>188</v>
      </c>
      <c r="J41" s="98">
        <v>7000</v>
      </c>
      <c r="K41" s="111">
        <f>J41*50/100</f>
        <v>3500</v>
      </c>
      <c r="L41" s="114" t="s">
        <v>220</v>
      </c>
      <c r="M41" s="129"/>
    </row>
    <row r="42" spans="1:13" s="28" customFormat="1" x14ac:dyDescent="0.25">
      <c r="A42" s="145" t="s">
        <v>30</v>
      </c>
      <c r="B42" s="145"/>
      <c r="C42" s="145"/>
      <c r="D42" s="145"/>
      <c r="J42" s="118">
        <v>18000</v>
      </c>
      <c r="K42" s="113">
        <f>SUM(K40:K41)</f>
        <v>9000</v>
      </c>
      <c r="L42" s="86"/>
      <c r="M42" s="133"/>
    </row>
    <row r="43" spans="1:13" s="28" customFormat="1" x14ac:dyDescent="0.25">
      <c r="A43" s="154" t="s">
        <v>140</v>
      </c>
      <c r="B43" s="155"/>
      <c r="C43" s="155"/>
      <c r="D43" s="156"/>
      <c r="E43" s="119"/>
      <c r="F43" s="119"/>
      <c r="G43" s="119"/>
      <c r="H43" s="119"/>
      <c r="I43" s="119"/>
      <c r="J43" s="84">
        <v>91500</v>
      </c>
      <c r="K43" s="113">
        <f>SUM(K42,K38,K35,K32,K28,)</f>
        <v>43500</v>
      </c>
      <c r="L43" s="142"/>
      <c r="M43" s="129"/>
    </row>
    <row r="44" spans="1:13" s="28" customFormat="1" x14ac:dyDescent="0.25">
      <c r="A44" s="159" t="s">
        <v>60</v>
      </c>
      <c r="B44" s="160"/>
      <c r="C44" s="160"/>
      <c r="D44" s="160"/>
      <c r="E44" s="120"/>
      <c r="F44" s="120"/>
      <c r="G44" s="120"/>
      <c r="H44" s="120"/>
      <c r="I44" s="122"/>
      <c r="J44" s="125">
        <f>J43+J24</f>
        <v>359200</v>
      </c>
      <c r="K44" s="86">
        <f>K43+K24</f>
        <v>173750</v>
      </c>
      <c r="L44" s="143"/>
      <c r="M44" s="121"/>
    </row>
    <row r="45" spans="1:13" s="28" customFormat="1" x14ac:dyDescent="0.25">
      <c r="A45" s="93"/>
      <c r="B45" s="93"/>
      <c r="C45" s="93"/>
      <c r="D45" s="93"/>
      <c r="J45" s="94"/>
      <c r="K45" s="94"/>
      <c r="L45" s="94"/>
      <c r="M45" s="116"/>
    </row>
    <row r="46" spans="1:13" s="28" customFormat="1" x14ac:dyDescent="0.25">
      <c r="A46" s="93"/>
      <c r="B46" s="93"/>
      <c r="C46" s="93"/>
      <c r="D46" s="93"/>
      <c r="J46" s="94"/>
      <c r="K46" s="94"/>
      <c r="L46" s="94"/>
      <c r="M46" s="116"/>
    </row>
    <row r="47" spans="1:13" s="28" customFormat="1" x14ac:dyDescent="0.25">
      <c r="A47" s="93"/>
      <c r="B47" s="93"/>
      <c r="C47" s="93"/>
      <c r="D47" s="93"/>
      <c r="J47" s="94"/>
      <c r="K47" s="94"/>
      <c r="L47" s="94"/>
      <c r="M47" s="116"/>
    </row>
    <row r="48" spans="1:13" s="28" customFormat="1" x14ac:dyDescent="0.25">
      <c r="A48" s="93"/>
      <c r="B48" s="93"/>
      <c r="C48" s="93"/>
      <c r="D48" s="93"/>
      <c r="J48" s="94"/>
      <c r="K48" s="94"/>
      <c r="L48" s="94"/>
      <c r="M48" s="116"/>
    </row>
    <row r="49" spans="1:13" s="28" customFormat="1" x14ac:dyDescent="0.25">
      <c r="A49" s="93"/>
      <c r="B49" s="93"/>
      <c r="C49" s="93"/>
      <c r="D49" s="93"/>
      <c r="J49" s="94"/>
      <c r="K49" s="94"/>
      <c r="L49" s="94"/>
      <c r="M49" s="116"/>
    </row>
    <row r="50" spans="1:13" s="74" customFormat="1" ht="31.5" x14ac:dyDescent="0.25">
      <c r="A50" s="1" t="s">
        <v>1</v>
      </c>
      <c r="B50" s="2" t="s">
        <v>2</v>
      </c>
      <c r="C50" s="3" t="s">
        <v>3</v>
      </c>
      <c r="D50" s="4" t="s">
        <v>4</v>
      </c>
      <c r="J50" s="117" t="s">
        <v>212</v>
      </c>
      <c r="K50" s="107" t="s">
        <v>213</v>
      </c>
      <c r="L50" s="124" t="s">
        <v>219</v>
      </c>
      <c r="M50" s="126" t="s">
        <v>214</v>
      </c>
    </row>
    <row r="51" spans="1:13" s="28" customFormat="1" x14ac:dyDescent="0.25">
      <c r="A51" s="146" t="s">
        <v>43</v>
      </c>
      <c r="B51" s="146"/>
      <c r="C51" s="146"/>
      <c r="D51" s="146"/>
      <c r="M51" s="116"/>
    </row>
    <row r="52" spans="1:13" s="28" customFormat="1" x14ac:dyDescent="0.25">
      <c r="A52" s="8">
        <v>1</v>
      </c>
      <c r="B52" s="17" t="s">
        <v>209</v>
      </c>
      <c r="C52" s="6" t="s">
        <v>44</v>
      </c>
      <c r="D52" s="11" t="s">
        <v>207</v>
      </c>
      <c r="E52" s="69"/>
      <c r="F52" s="69"/>
      <c r="G52" s="69"/>
      <c r="H52" s="69"/>
      <c r="I52" s="97"/>
      <c r="J52" s="102">
        <v>55000</v>
      </c>
      <c r="K52" s="114">
        <f>J52*50/100</f>
        <v>27500</v>
      </c>
      <c r="L52" s="114" t="s">
        <v>223</v>
      </c>
      <c r="M52" s="134"/>
    </row>
    <row r="53" spans="1:13" s="28" customFormat="1" x14ac:dyDescent="0.25">
      <c r="A53" s="92">
        <v>2</v>
      </c>
      <c r="B53" s="95" t="s">
        <v>163</v>
      </c>
      <c r="C53" s="95" t="s">
        <v>141</v>
      </c>
      <c r="D53" s="96" t="s">
        <v>189</v>
      </c>
      <c r="J53" s="103">
        <v>40000</v>
      </c>
      <c r="K53" s="114">
        <f>J53*40/100</f>
        <v>16000</v>
      </c>
      <c r="L53" s="114" t="s">
        <v>226</v>
      </c>
      <c r="M53" s="129"/>
    </row>
    <row r="54" spans="1:13" s="28" customFormat="1" x14ac:dyDescent="0.25">
      <c r="A54" s="8">
        <v>3</v>
      </c>
      <c r="B54" s="21" t="s">
        <v>45</v>
      </c>
      <c r="C54" s="13" t="s">
        <v>46</v>
      </c>
      <c r="D54" s="7" t="s">
        <v>190</v>
      </c>
      <c r="J54" s="104">
        <v>26500</v>
      </c>
      <c r="K54" s="114">
        <f t="shared" ref="K54:K56" si="1">J54*40/100</f>
        <v>10600</v>
      </c>
      <c r="L54" s="114" t="s">
        <v>224</v>
      </c>
      <c r="M54" s="129"/>
    </row>
    <row r="55" spans="1:13" s="28" customFormat="1" x14ac:dyDescent="0.25">
      <c r="A55" s="183">
        <v>4</v>
      </c>
      <c r="B55" s="184" t="s">
        <v>47</v>
      </c>
      <c r="C55" s="185" t="s">
        <v>48</v>
      </c>
      <c r="D55" s="186" t="s">
        <v>191</v>
      </c>
      <c r="J55" s="187">
        <v>15000</v>
      </c>
      <c r="K55" s="188">
        <f>J55*50/100</f>
        <v>7500</v>
      </c>
      <c r="L55" s="114" t="s">
        <v>225</v>
      </c>
      <c r="M55" s="129"/>
    </row>
    <row r="56" spans="1:13" s="28" customFormat="1" x14ac:dyDescent="0.25">
      <c r="A56" s="8">
        <v>5</v>
      </c>
      <c r="B56" s="9" t="s">
        <v>49</v>
      </c>
      <c r="C56" s="13" t="s">
        <v>48</v>
      </c>
      <c r="D56" s="7" t="s">
        <v>192</v>
      </c>
      <c r="J56" s="104">
        <v>21000</v>
      </c>
      <c r="K56" s="114">
        <f t="shared" si="1"/>
        <v>8400</v>
      </c>
      <c r="L56" s="114" t="s">
        <v>226</v>
      </c>
      <c r="M56" s="129"/>
    </row>
    <row r="57" spans="1:13" s="28" customFormat="1" x14ac:dyDescent="0.25">
      <c r="A57" s="8">
        <v>6</v>
      </c>
      <c r="B57" s="9" t="s">
        <v>50</v>
      </c>
      <c r="C57" s="13" t="s">
        <v>51</v>
      </c>
      <c r="D57" s="7" t="s">
        <v>193</v>
      </c>
      <c r="J57" s="104">
        <v>18000</v>
      </c>
      <c r="K57" s="114">
        <f>2000</f>
        <v>2000</v>
      </c>
      <c r="L57" s="114" t="s">
        <v>227</v>
      </c>
      <c r="M57" s="135">
        <v>43380</v>
      </c>
    </row>
    <row r="58" spans="1:13" s="28" customFormat="1" x14ac:dyDescent="0.25">
      <c r="A58" s="8">
        <v>7</v>
      </c>
      <c r="B58" s="9" t="s">
        <v>208</v>
      </c>
      <c r="C58" s="13" t="s">
        <v>152</v>
      </c>
      <c r="D58" s="7" t="s">
        <v>194</v>
      </c>
      <c r="J58" s="104">
        <v>15000</v>
      </c>
      <c r="K58" s="114">
        <f>2000</f>
        <v>2000</v>
      </c>
      <c r="L58" s="114" t="s">
        <v>228</v>
      </c>
      <c r="M58" s="128" t="s">
        <v>218</v>
      </c>
    </row>
    <row r="59" spans="1:13" s="28" customFormat="1" x14ac:dyDescent="0.25">
      <c r="A59" s="8">
        <v>8</v>
      </c>
      <c r="B59" s="9" t="s">
        <v>52</v>
      </c>
      <c r="C59" s="13" t="s">
        <v>53</v>
      </c>
      <c r="D59" s="7" t="s">
        <v>195</v>
      </c>
      <c r="J59" s="104">
        <v>15000</v>
      </c>
      <c r="K59" s="114">
        <f>2000</f>
        <v>2000</v>
      </c>
      <c r="L59" s="114" t="s">
        <v>229</v>
      </c>
      <c r="M59" s="135">
        <v>43107</v>
      </c>
    </row>
    <row r="60" spans="1:13" s="28" customFormat="1" x14ac:dyDescent="0.25">
      <c r="A60" s="8">
        <v>9</v>
      </c>
      <c r="B60" s="9" t="s">
        <v>164</v>
      </c>
      <c r="C60" s="13" t="s">
        <v>53</v>
      </c>
      <c r="D60" s="7" t="s">
        <v>196</v>
      </c>
      <c r="J60" s="104">
        <v>15000</v>
      </c>
      <c r="K60" s="114">
        <f>2000</f>
        <v>2000</v>
      </c>
      <c r="L60" s="114" t="s">
        <v>227</v>
      </c>
      <c r="M60" s="135">
        <v>43411</v>
      </c>
    </row>
    <row r="61" spans="1:13" s="28" customFormat="1" x14ac:dyDescent="0.25">
      <c r="A61" s="8">
        <v>10</v>
      </c>
      <c r="B61" s="35" t="s">
        <v>142</v>
      </c>
      <c r="C61" s="35" t="s">
        <v>143</v>
      </c>
      <c r="D61" s="80" t="s">
        <v>197</v>
      </c>
      <c r="J61" s="37">
        <v>12000</v>
      </c>
      <c r="K61" s="114">
        <f>J61*20/100</f>
        <v>2400</v>
      </c>
      <c r="L61" s="114" t="s">
        <v>231</v>
      </c>
      <c r="M61" s="136" t="s">
        <v>230</v>
      </c>
    </row>
    <row r="62" spans="1:13" s="28" customFormat="1" x14ac:dyDescent="0.25">
      <c r="A62" s="8">
        <v>11</v>
      </c>
      <c r="B62" s="35" t="s">
        <v>144</v>
      </c>
      <c r="C62" s="35" t="s">
        <v>143</v>
      </c>
      <c r="D62" s="80" t="s">
        <v>198</v>
      </c>
      <c r="J62" s="37">
        <v>12000</v>
      </c>
      <c r="K62" s="114">
        <f>J62*20/100</f>
        <v>2400</v>
      </c>
      <c r="L62" s="114" t="s">
        <v>232</v>
      </c>
      <c r="M62" s="128" t="s">
        <v>215</v>
      </c>
    </row>
    <row r="63" spans="1:13" s="28" customFormat="1" x14ac:dyDescent="0.25">
      <c r="A63" s="8">
        <v>12</v>
      </c>
      <c r="B63" s="35" t="s">
        <v>165</v>
      </c>
      <c r="C63" s="35" t="s">
        <v>143</v>
      </c>
      <c r="D63" s="80" t="s">
        <v>199</v>
      </c>
      <c r="J63" s="37">
        <v>10000</v>
      </c>
      <c r="K63" s="114">
        <f>J63*20/100</f>
        <v>2000</v>
      </c>
      <c r="L63" s="114" t="s">
        <v>232</v>
      </c>
      <c r="M63" s="128" t="s">
        <v>215</v>
      </c>
    </row>
    <row r="64" spans="1:13" s="28" customFormat="1" x14ac:dyDescent="0.25">
      <c r="A64" s="145" t="s">
        <v>30</v>
      </c>
      <c r="B64" s="145"/>
      <c r="C64" s="145"/>
      <c r="D64" s="22"/>
      <c r="J64" s="105">
        <v>254500</v>
      </c>
      <c r="K64" s="139">
        <f>SUM(K52:K63)</f>
        <v>84800</v>
      </c>
      <c r="L64" s="139"/>
      <c r="M64" s="129"/>
    </row>
    <row r="65" spans="1:16" s="28" customFormat="1" x14ac:dyDescent="0.25">
      <c r="A65" s="147" t="s">
        <v>54</v>
      </c>
      <c r="B65" s="148"/>
      <c r="C65" s="149"/>
      <c r="D65" s="23"/>
      <c r="J65" s="104"/>
      <c r="K65" s="112"/>
      <c r="L65" s="69"/>
      <c r="M65" s="129"/>
    </row>
    <row r="66" spans="1:16" s="28" customFormat="1" x14ac:dyDescent="0.25">
      <c r="A66" s="24">
        <v>13</v>
      </c>
      <c r="B66" s="9" t="s">
        <v>206</v>
      </c>
      <c r="C66" s="13" t="s">
        <v>55</v>
      </c>
      <c r="D66" s="7" t="s">
        <v>200</v>
      </c>
      <c r="J66" s="104">
        <v>20000</v>
      </c>
      <c r="K66" s="114">
        <f>J66*40/100</f>
        <v>8000</v>
      </c>
      <c r="L66" s="114" t="s">
        <v>233</v>
      </c>
      <c r="M66" s="129"/>
    </row>
    <row r="67" spans="1:16" s="28" customFormat="1" x14ac:dyDescent="0.25">
      <c r="A67" s="150" t="s">
        <v>56</v>
      </c>
      <c r="B67" s="151"/>
      <c r="C67" s="152"/>
      <c r="D67" s="7"/>
      <c r="J67" s="104"/>
      <c r="K67" s="114"/>
      <c r="L67" s="114"/>
      <c r="M67" s="129"/>
    </row>
    <row r="68" spans="1:16" s="28" customFormat="1" x14ac:dyDescent="0.25">
      <c r="A68" s="20">
        <v>14</v>
      </c>
      <c r="B68" s="25" t="s">
        <v>57</v>
      </c>
      <c r="C68" s="13" t="s">
        <v>58</v>
      </c>
      <c r="D68" s="7" t="s">
        <v>201</v>
      </c>
      <c r="J68" s="106">
        <v>12000</v>
      </c>
      <c r="K68" s="114">
        <f>J68*20/100</f>
        <v>2400</v>
      </c>
      <c r="L68" s="114" t="s">
        <v>221</v>
      </c>
      <c r="M68" s="128" t="s">
        <v>216</v>
      </c>
    </row>
    <row r="69" spans="1:16" s="28" customFormat="1" x14ac:dyDescent="0.25">
      <c r="A69" s="20"/>
      <c r="B69" s="172"/>
      <c r="C69" s="173"/>
      <c r="D69" s="171"/>
      <c r="J69" s="106"/>
      <c r="K69" s="114"/>
      <c r="L69" s="114"/>
      <c r="M69" s="128"/>
    </row>
    <row r="70" spans="1:16" s="28" customFormat="1" x14ac:dyDescent="0.25">
      <c r="A70" s="145" t="s">
        <v>59</v>
      </c>
      <c r="B70" s="145"/>
      <c r="C70" s="145"/>
      <c r="D70" s="27"/>
      <c r="J70" s="105">
        <f>SUM(J68,J66,J64)</f>
        <v>286500</v>
      </c>
      <c r="K70" s="139">
        <f>SUM(K68,K66,K64)</f>
        <v>95200</v>
      </c>
      <c r="L70" s="139"/>
      <c r="M70" s="129"/>
    </row>
    <row r="71" spans="1:16" s="28" customFormat="1" ht="15" customHeight="1" x14ac:dyDescent="0.25">
      <c r="A71" s="174" t="s">
        <v>146</v>
      </c>
      <c r="B71" s="175"/>
      <c r="C71" s="175"/>
      <c r="D71" s="175"/>
      <c r="J71" s="69"/>
      <c r="K71" s="69"/>
      <c r="L71" s="69"/>
      <c r="M71" s="129"/>
    </row>
    <row r="72" spans="1:16" s="28" customFormat="1" x14ac:dyDescent="0.25">
      <c r="A72" s="24">
        <v>1</v>
      </c>
      <c r="B72" s="81" t="s">
        <v>147</v>
      </c>
      <c r="C72" s="81" t="s">
        <v>148</v>
      </c>
      <c r="D72" s="90" t="s">
        <v>202</v>
      </c>
      <c r="J72" s="69">
        <v>60000</v>
      </c>
      <c r="K72" s="69">
        <f>J72*50/100</f>
        <v>30000</v>
      </c>
      <c r="L72" s="69" t="s">
        <v>234</v>
      </c>
      <c r="M72" s="129"/>
    </row>
    <row r="73" spans="1:16" s="28" customFormat="1" x14ac:dyDescent="0.25">
      <c r="A73" s="19"/>
      <c r="B73" s="145" t="s">
        <v>41</v>
      </c>
      <c r="C73" s="145"/>
      <c r="D73" s="145"/>
      <c r="J73" s="84">
        <v>60000</v>
      </c>
      <c r="K73" s="84">
        <f>SUM(K72)</f>
        <v>30000</v>
      </c>
      <c r="L73" s="84"/>
      <c r="M73" s="129"/>
    </row>
    <row r="74" spans="1:16" s="28" customFormat="1" x14ac:dyDescent="0.25">
      <c r="A74" s="5"/>
      <c r="B74" s="154" t="s">
        <v>42</v>
      </c>
      <c r="C74" s="155"/>
      <c r="D74" s="156"/>
      <c r="J74" s="86">
        <f>J73+J70+J44</f>
        <v>705700</v>
      </c>
      <c r="K74" s="139">
        <f>K73+K70+K44</f>
        <v>298950</v>
      </c>
      <c r="L74" s="139"/>
      <c r="M74" s="129"/>
    </row>
    <row r="75" spans="1:16" s="28" customFormat="1" ht="15" customHeight="1" x14ac:dyDescent="0.25">
      <c r="A75" s="85"/>
      <c r="B75" s="83"/>
      <c r="C75" s="83"/>
      <c r="D75" s="83"/>
    </row>
    <row r="76" spans="1:16" s="28" customFormat="1" ht="15.75" x14ac:dyDescent="0.25">
      <c r="A76" s="89" t="s">
        <v>241</v>
      </c>
      <c r="B76" s="89"/>
      <c r="C76" s="89"/>
      <c r="D76" s="89"/>
      <c r="P76" s="89"/>
    </row>
    <row r="77" spans="1:16" s="28" customFormat="1" ht="15.75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</row>
    <row r="78" spans="1:16" s="28" customFormat="1" ht="15.75" x14ac:dyDescent="0.25">
      <c r="A78" s="153" t="s">
        <v>136</v>
      </c>
      <c r="B78" s="153"/>
      <c r="C78" s="153"/>
    </row>
    <row r="79" spans="1:16" s="28" customFormat="1" ht="15.75" x14ac:dyDescent="0.25">
      <c r="A79" s="140"/>
      <c r="B79" s="140"/>
      <c r="C79" s="140"/>
    </row>
    <row r="80" spans="1:16" s="28" customFormat="1" ht="15" customHeight="1" x14ac:dyDescent="0.25">
      <c r="A80" s="157"/>
      <c r="B80" s="157"/>
      <c r="C80" s="83"/>
      <c r="D80" s="83" t="s">
        <v>145</v>
      </c>
    </row>
    <row r="81" spans="1:16" s="28" customFormat="1" ht="15.75" x14ac:dyDescent="0.25">
      <c r="A81" s="153" t="s">
        <v>238</v>
      </c>
      <c r="B81" s="153"/>
      <c r="C81" s="83"/>
      <c r="D81" s="83"/>
    </row>
    <row r="82" spans="1:16" s="28" customFormat="1" ht="15.75" x14ac:dyDescent="0.25">
      <c r="A82" s="153" t="s">
        <v>239</v>
      </c>
      <c r="B82" s="153"/>
      <c r="C82" s="83"/>
    </row>
    <row r="83" spans="1:16" s="28" customFormat="1" ht="15.75" x14ac:dyDescent="0.25">
      <c r="A83" s="83"/>
      <c r="B83" s="83"/>
      <c r="C83" s="83"/>
      <c r="D83" s="83"/>
    </row>
    <row r="84" spans="1:16" s="28" customFormat="1" ht="15.75" x14ac:dyDescent="0.25">
      <c r="A84" s="83"/>
      <c r="B84" s="83"/>
      <c r="C84" s="83"/>
      <c r="D84" s="83"/>
    </row>
    <row r="85" spans="1:16" s="82" customFormat="1" ht="15.75" x14ac:dyDescent="0.25">
      <c r="A85" s="83"/>
      <c r="B85" s="83"/>
      <c r="C85" s="83"/>
      <c r="D85" s="83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</row>
    <row r="86" spans="1:16" s="28" customFormat="1" ht="15.75" x14ac:dyDescent="0.25">
      <c r="A86" s="83"/>
      <c r="B86" s="83"/>
      <c r="C86" s="83"/>
      <c r="D86" s="83"/>
    </row>
    <row r="87" spans="1:16" s="75" customFormat="1" ht="15.75" x14ac:dyDescent="0.25">
      <c r="A87" s="153" t="s">
        <v>149</v>
      </c>
      <c r="B87" s="153"/>
      <c r="C87" s="83"/>
      <c r="D87" s="83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</row>
    <row r="88" spans="1:16" s="28" customFormat="1" ht="15.75" x14ac:dyDescent="0.25">
      <c r="A88" s="182" t="s">
        <v>150</v>
      </c>
      <c r="B88" s="182"/>
      <c r="C88" s="83"/>
      <c r="D88" s="83"/>
    </row>
    <row r="89" spans="1:16" s="28" customFormat="1" ht="15.75" x14ac:dyDescent="0.25">
      <c r="A89" s="153" t="s">
        <v>240</v>
      </c>
      <c r="B89" s="153"/>
      <c r="C89" s="83"/>
      <c r="D89" s="83"/>
    </row>
    <row r="90" spans="1:16" s="28" customFormat="1" ht="15.75" x14ac:dyDescent="0.25">
      <c r="A90" s="83"/>
      <c r="B90" s="83"/>
      <c r="C90" s="83"/>
      <c r="D90" s="83"/>
    </row>
    <row r="91" spans="1:16" s="28" customFormat="1" x14ac:dyDescent="0.25">
      <c r="A91" s="70"/>
      <c r="B91" s="71"/>
      <c r="C91" s="72"/>
      <c r="D91" s="73"/>
      <c r="L91" s="69"/>
    </row>
    <row r="92" spans="1:16" s="28" customFormat="1" x14ac:dyDescent="0.25">
      <c r="A92" s="70"/>
      <c r="B92" s="71"/>
      <c r="C92" s="72"/>
      <c r="D92" s="73"/>
      <c r="L92" s="69"/>
    </row>
    <row r="93" spans="1:16" s="28" customFormat="1" x14ac:dyDescent="0.25">
      <c r="A93" s="70"/>
      <c r="B93" s="71"/>
      <c r="C93" s="72"/>
      <c r="D93" s="73"/>
      <c r="L93" s="69"/>
    </row>
    <row r="94" spans="1:16" s="28" customFormat="1" x14ac:dyDescent="0.25">
      <c r="A94" s="70"/>
      <c r="B94" s="71"/>
      <c r="C94" s="72"/>
      <c r="D94" s="73"/>
      <c r="L94" s="69"/>
    </row>
    <row r="95" spans="1:16" s="28" customFormat="1" x14ac:dyDescent="0.25">
      <c r="A95" s="70"/>
      <c r="B95" s="71"/>
      <c r="C95" s="72"/>
      <c r="D95" s="73"/>
      <c r="L95" s="69"/>
    </row>
    <row r="96" spans="1:16" s="28" customFormat="1" x14ac:dyDescent="0.25">
      <c r="A96" s="70"/>
      <c r="B96" s="71"/>
      <c r="C96" s="72"/>
      <c r="D96" s="73"/>
      <c r="L96" s="69"/>
    </row>
    <row r="97" spans="1:12" s="28" customFormat="1" x14ac:dyDescent="0.25">
      <c r="A97" s="70"/>
      <c r="B97" s="71"/>
      <c r="C97" s="72"/>
      <c r="D97" s="73"/>
      <c r="L97" s="69"/>
    </row>
    <row r="98" spans="1:12" s="28" customFormat="1" x14ac:dyDescent="0.25">
      <c r="A98" s="70"/>
      <c r="B98" s="71"/>
      <c r="C98" s="72"/>
      <c r="D98" s="73"/>
      <c r="L98" s="69"/>
    </row>
    <row r="99" spans="1:12" s="28" customFormat="1" x14ac:dyDescent="0.25">
      <c r="A99" s="70"/>
      <c r="B99" s="71"/>
      <c r="C99" s="72"/>
      <c r="D99" s="73"/>
      <c r="L99" s="69"/>
    </row>
    <row r="100" spans="1:12" s="28" customFormat="1" x14ac:dyDescent="0.25">
      <c r="A100" s="70"/>
      <c r="B100" s="71"/>
      <c r="C100" s="72"/>
      <c r="D100" s="73"/>
      <c r="L100" s="69"/>
    </row>
    <row r="101" spans="1:12" s="28" customFormat="1" x14ac:dyDescent="0.25">
      <c r="A101" s="70"/>
      <c r="B101" s="71"/>
      <c r="C101" s="72"/>
      <c r="D101" s="73"/>
      <c r="L101" s="69"/>
    </row>
    <row r="102" spans="1:12" s="28" customFormat="1" x14ac:dyDescent="0.25">
      <c r="A102" s="70"/>
      <c r="B102" s="71"/>
      <c r="C102" s="72"/>
      <c r="D102" s="73"/>
      <c r="L102" s="69"/>
    </row>
    <row r="103" spans="1:12" s="28" customFormat="1" x14ac:dyDescent="0.25">
      <c r="A103" s="70"/>
      <c r="B103" s="71"/>
      <c r="C103" s="72"/>
      <c r="D103" s="73"/>
      <c r="L103" s="69"/>
    </row>
    <row r="104" spans="1:12" s="28" customFormat="1" x14ac:dyDescent="0.25">
      <c r="A104" s="70"/>
      <c r="B104" s="71"/>
      <c r="C104" s="72"/>
      <c r="D104" s="73"/>
      <c r="L104" s="69"/>
    </row>
    <row r="105" spans="1:12" customFormat="1" x14ac:dyDescent="0.25">
      <c r="A105" s="70"/>
      <c r="B105" s="71"/>
      <c r="C105" s="72"/>
      <c r="D105" s="73"/>
      <c r="E105" s="28"/>
      <c r="F105" s="28"/>
      <c r="G105" s="28"/>
      <c r="H105" s="28"/>
      <c r="I105" s="28"/>
      <c r="J105" s="28"/>
      <c r="K105" s="28"/>
      <c r="L105" s="69"/>
    </row>
    <row r="106" spans="1:12" s="28" customFormat="1" x14ac:dyDescent="0.25">
      <c r="A106" s="70"/>
      <c r="B106" s="71"/>
      <c r="C106" s="72"/>
      <c r="D106" s="73"/>
      <c r="L106" s="69"/>
    </row>
    <row r="107" spans="1:12" s="28" customFormat="1" x14ac:dyDescent="0.25">
      <c r="A107" s="70"/>
      <c r="B107" s="71"/>
      <c r="C107" s="72"/>
      <c r="D107" s="73"/>
      <c r="L107" s="69"/>
    </row>
    <row r="108" spans="1:12" s="28" customFormat="1" x14ac:dyDescent="0.25">
      <c r="A108" s="70"/>
      <c r="B108" s="71"/>
      <c r="C108" s="72"/>
      <c r="D108" s="73"/>
      <c r="L108" s="69"/>
    </row>
    <row r="109" spans="1:12" s="28" customFormat="1" x14ac:dyDescent="0.25">
      <c r="A109" s="70"/>
      <c r="B109" s="71"/>
      <c r="C109" s="72"/>
      <c r="D109" s="73"/>
      <c r="L109" s="69"/>
    </row>
    <row r="110" spans="1:12" s="28" customFormat="1" x14ac:dyDescent="0.25">
      <c r="A110" s="70"/>
      <c r="B110" s="71"/>
      <c r="C110" s="72"/>
      <c r="D110" s="73"/>
      <c r="K110" s="71"/>
      <c r="L110" s="69"/>
    </row>
    <row r="111" spans="1:12" s="28" customFormat="1" x14ac:dyDescent="0.25">
      <c r="A111" s="70"/>
      <c r="B111" s="71"/>
      <c r="C111" s="72"/>
      <c r="D111" s="73"/>
      <c r="E111" s="71"/>
      <c r="F111" s="71"/>
      <c r="G111" s="71"/>
      <c r="H111" s="71"/>
      <c r="I111" s="71"/>
      <c r="J111" s="71"/>
      <c r="L111" s="69"/>
    </row>
    <row r="112" spans="1:12" s="28" customFormat="1" x14ac:dyDescent="0.25">
      <c r="A112" s="70"/>
      <c r="B112" s="71"/>
      <c r="C112" s="72"/>
      <c r="D112" s="73"/>
      <c r="L112" s="69"/>
    </row>
    <row r="113" spans="1:12" s="28" customFormat="1" x14ac:dyDescent="0.25">
      <c r="A113" s="70"/>
      <c r="B113" s="71"/>
      <c r="C113" s="72"/>
      <c r="D113" s="73"/>
      <c r="L113" s="69"/>
    </row>
    <row r="114" spans="1:12" s="28" customFormat="1" x14ac:dyDescent="0.25">
      <c r="A114" s="70"/>
      <c r="B114" s="71"/>
      <c r="C114" s="72"/>
      <c r="D114" s="73"/>
      <c r="L114" s="69"/>
    </row>
    <row r="115" spans="1:12" s="28" customFormat="1" x14ac:dyDescent="0.25">
      <c r="A115" s="70"/>
      <c r="B115" s="71"/>
      <c r="C115" s="72"/>
      <c r="D115" s="73"/>
      <c r="L115" s="69"/>
    </row>
    <row r="116" spans="1:12" s="28" customFormat="1" x14ac:dyDescent="0.25">
      <c r="A116" s="70"/>
      <c r="B116" s="71"/>
      <c r="C116" s="72"/>
      <c r="D116" s="73"/>
      <c r="L116" s="69"/>
    </row>
    <row r="117" spans="1:12" s="28" customFormat="1" x14ac:dyDescent="0.25">
      <c r="A117" s="70"/>
      <c r="B117" s="71"/>
      <c r="C117" s="72"/>
      <c r="D117" s="73"/>
      <c r="L117" s="69"/>
    </row>
    <row r="118" spans="1:12" s="28" customFormat="1" x14ac:dyDescent="0.25">
      <c r="A118" s="70"/>
      <c r="B118" s="71"/>
      <c r="C118" s="72"/>
      <c r="D118" s="73"/>
      <c r="L118" s="69"/>
    </row>
    <row r="119" spans="1:12" s="28" customFormat="1" x14ac:dyDescent="0.25">
      <c r="A119" s="70"/>
      <c r="B119" s="71"/>
      <c r="C119" s="72"/>
      <c r="D119" s="73"/>
      <c r="L119" s="69"/>
    </row>
    <row r="120" spans="1:12" s="28" customFormat="1" x14ac:dyDescent="0.25">
      <c r="A120" s="70"/>
      <c r="B120" s="71"/>
      <c r="C120" s="72"/>
      <c r="D120" s="73"/>
      <c r="L120" s="69"/>
    </row>
    <row r="121" spans="1:12" s="28" customFormat="1" x14ac:dyDescent="0.25">
      <c r="A121" s="70"/>
      <c r="B121" s="71"/>
      <c r="C121" s="72"/>
      <c r="D121" s="73"/>
      <c r="L121" s="69"/>
    </row>
    <row r="122" spans="1:12" s="28" customFormat="1" x14ac:dyDescent="0.25">
      <c r="A122" s="70"/>
      <c r="B122" s="71"/>
      <c r="C122" s="72"/>
      <c r="D122" s="73"/>
      <c r="L122" s="69"/>
    </row>
    <row r="123" spans="1:12" s="28" customFormat="1" x14ac:dyDescent="0.25">
      <c r="A123" s="70"/>
      <c r="B123" s="71"/>
      <c r="C123" s="72"/>
      <c r="D123" s="73"/>
      <c r="L123" s="69"/>
    </row>
    <row r="124" spans="1:12" s="28" customFormat="1" x14ac:dyDescent="0.25">
      <c r="A124" s="70"/>
      <c r="B124" s="71"/>
      <c r="C124" s="72"/>
      <c r="D124" s="73"/>
      <c r="L124" s="69"/>
    </row>
    <row r="125" spans="1:12" s="28" customFormat="1" x14ac:dyDescent="0.25">
      <c r="A125" s="70"/>
      <c r="B125" s="71"/>
      <c r="C125" s="72"/>
      <c r="D125" s="73"/>
      <c r="L125" s="69"/>
    </row>
    <row r="126" spans="1:12" s="28" customFormat="1" x14ac:dyDescent="0.25">
      <c r="A126" s="70"/>
      <c r="B126" s="71"/>
      <c r="C126" s="72"/>
      <c r="D126" s="73"/>
      <c r="L126" s="69"/>
    </row>
    <row r="127" spans="1:12" s="28" customFormat="1" x14ac:dyDescent="0.25">
      <c r="A127" s="70"/>
      <c r="B127" s="71"/>
      <c r="C127" s="72"/>
      <c r="D127" s="73"/>
      <c r="L127" s="69"/>
    </row>
    <row r="128" spans="1:12" s="28" customFormat="1" x14ac:dyDescent="0.25">
      <c r="A128" s="70"/>
      <c r="B128" s="71"/>
      <c r="C128" s="72"/>
      <c r="D128" s="73"/>
      <c r="K128" s="71"/>
      <c r="L128" s="69"/>
    </row>
    <row r="129" spans="1:12" s="28" customFormat="1" x14ac:dyDescent="0.25">
      <c r="A129" s="70"/>
      <c r="B129" s="71"/>
      <c r="C129" s="72"/>
      <c r="D129" s="73"/>
      <c r="E129" s="71"/>
      <c r="F129" s="71"/>
      <c r="G129" s="71"/>
      <c r="H129" s="71"/>
      <c r="I129" s="71"/>
      <c r="J129" s="71"/>
      <c r="K129" s="71"/>
      <c r="L129" s="69"/>
    </row>
    <row r="130" spans="1:12" s="28" customFormat="1" x14ac:dyDescent="0.25">
      <c r="A130" s="70"/>
      <c r="B130" s="71"/>
      <c r="C130" s="72"/>
      <c r="D130" s="73"/>
      <c r="E130" s="71"/>
      <c r="F130" s="71"/>
      <c r="G130" s="71"/>
      <c r="H130" s="71"/>
      <c r="I130" s="71"/>
      <c r="J130" s="71"/>
      <c r="K130" s="71"/>
      <c r="L130" s="69"/>
    </row>
    <row r="132" spans="1:12" s="28" customFormat="1" x14ac:dyDescent="0.25">
      <c r="A132" s="70"/>
      <c r="B132" s="71"/>
      <c r="C132" s="72"/>
      <c r="D132" s="73"/>
      <c r="E132" s="71"/>
      <c r="F132" s="71"/>
      <c r="G132" s="71"/>
      <c r="H132" s="71"/>
      <c r="I132" s="71"/>
      <c r="J132" s="71"/>
      <c r="K132" s="71"/>
      <c r="L132" s="69"/>
    </row>
    <row r="133" spans="1:12" s="28" customFormat="1" x14ac:dyDescent="0.25">
      <c r="A133" s="70"/>
      <c r="B133" s="71"/>
      <c r="C133" s="72"/>
      <c r="D133" s="73"/>
      <c r="E133" s="71"/>
      <c r="F133" s="71"/>
      <c r="G133" s="71"/>
      <c r="H133" s="71"/>
      <c r="I133" s="71"/>
      <c r="J133" s="71"/>
      <c r="K133" s="71"/>
      <c r="L133" s="69"/>
    </row>
    <row r="134" spans="1:12" s="28" customFormat="1" x14ac:dyDescent="0.25">
      <c r="A134" s="70"/>
      <c r="B134" s="71"/>
      <c r="C134" s="72"/>
      <c r="D134" s="73"/>
      <c r="E134" s="71"/>
      <c r="F134" s="71"/>
      <c r="G134" s="71"/>
      <c r="H134" s="71"/>
      <c r="I134" s="71"/>
      <c r="J134" s="71"/>
      <c r="K134" s="71"/>
      <c r="L134" s="69"/>
    </row>
    <row r="135" spans="1:12" s="28" customFormat="1" x14ac:dyDescent="0.25">
      <c r="A135" s="70"/>
      <c r="B135" s="71"/>
      <c r="C135" s="72"/>
      <c r="D135" s="73"/>
      <c r="E135" s="71"/>
      <c r="F135" s="71"/>
      <c r="G135" s="71"/>
      <c r="H135" s="71"/>
      <c r="I135" s="71"/>
      <c r="J135" s="71"/>
      <c r="K135" s="71"/>
      <c r="L135" s="69"/>
    </row>
    <row r="136" spans="1:12" s="28" customFormat="1" x14ac:dyDescent="0.25">
      <c r="A136" s="70"/>
      <c r="B136" s="71"/>
      <c r="C136" s="72"/>
      <c r="D136" s="73"/>
      <c r="E136" s="71"/>
      <c r="F136" s="71"/>
      <c r="G136" s="71"/>
      <c r="H136" s="71"/>
      <c r="I136" s="71"/>
      <c r="J136" s="71"/>
      <c r="K136" s="71"/>
      <c r="L136" s="69"/>
    </row>
    <row r="137" spans="1:12" s="28" customFormat="1" x14ac:dyDescent="0.25">
      <c r="A137" s="70"/>
      <c r="B137" s="71"/>
      <c r="C137" s="72"/>
      <c r="D137" s="73"/>
      <c r="E137" s="71"/>
      <c r="F137" s="71"/>
      <c r="G137" s="71"/>
      <c r="H137" s="71"/>
      <c r="I137" s="71"/>
      <c r="J137" s="71"/>
      <c r="K137" s="71"/>
      <c r="L137" s="69"/>
    </row>
    <row r="138" spans="1:12" s="28" customFormat="1" x14ac:dyDescent="0.25">
      <c r="A138" s="70"/>
      <c r="B138" s="71"/>
      <c r="C138" s="72"/>
      <c r="D138" s="73"/>
      <c r="E138" s="71"/>
      <c r="F138" s="71"/>
      <c r="G138" s="71"/>
      <c r="H138" s="71"/>
      <c r="I138" s="71"/>
      <c r="J138" s="71"/>
      <c r="K138" s="71"/>
      <c r="L138" s="69"/>
    </row>
    <row r="139" spans="1:12" s="28" customFormat="1" x14ac:dyDescent="0.25">
      <c r="A139" s="70"/>
      <c r="B139" s="71"/>
      <c r="C139" s="72"/>
      <c r="D139" s="73"/>
      <c r="E139" s="71"/>
      <c r="F139" s="71"/>
      <c r="G139" s="71"/>
      <c r="H139" s="71"/>
      <c r="I139" s="71"/>
      <c r="J139" s="71"/>
      <c r="K139" s="71"/>
      <c r="L139" s="69"/>
    </row>
    <row r="140" spans="1:12" s="28" customFormat="1" x14ac:dyDescent="0.25">
      <c r="A140" s="70"/>
      <c r="B140" s="71"/>
      <c r="C140" s="72"/>
      <c r="D140" s="73"/>
      <c r="E140" s="71"/>
      <c r="F140" s="71"/>
      <c r="G140" s="71"/>
      <c r="H140" s="71"/>
      <c r="I140" s="71"/>
      <c r="J140" s="71"/>
      <c r="K140" s="71"/>
      <c r="L140" s="69"/>
    </row>
    <row r="141" spans="1:12" s="28" customFormat="1" x14ac:dyDescent="0.25">
      <c r="A141" s="70"/>
      <c r="B141" s="71"/>
      <c r="C141" s="72"/>
      <c r="D141" s="73"/>
      <c r="E141" s="71"/>
      <c r="F141" s="71"/>
      <c r="G141" s="71"/>
      <c r="H141" s="71"/>
      <c r="I141" s="71"/>
      <c r="J141" s="71"/>
      <c r="K141" s="71"/>
      <c r="L141" s="69"/>
    </row>
    <row r="142" spans="1:12" s="28" customFormat="1" x14ac:dyDescent="0.25">
      <c r="A142" s="70"/>
      <c r="B142" s="71"/>
      <c r="C142" s="72"/>
      <c r="D142" s="73"/>
      <c r="E142" s="71"/>
      <c r="F142" s="71"/>
      <c r="G142" s="71"/>
      <c r="H142" s="71"/>
      <c r="I142" s="71"/>
      <c r="J142" s="71"/>
      <c r="K142" s="71"/>
      <c r="L142" s="69"/>
    </row>
    <row r="143" spans="1:12" s="28" customFormat="1" x14ac:dyDescent="0.25">
      <c r="A143" s="70"/>
      <c r="B143" s="71"/>
      <c r="C143" s="72"/>
      <c r="D143" s="73"/>
      <c r="E143" s="71"/>
      <c r="F143" s="71"/>
      <c r="G143" s="71"/>
      <c r="H143" s="71"/>
      <c r="I143" s="71"/>
      <c r="J143" s="71"/>
      <c r="K143" s="71"/>
      <c r="L143" s="69"/>
    </row>
    <row r="144" spans="1:12" s="28" customFormat="1" x14ac:dyDescent="0.25">
      <c r="A144" s="70"/>
      <c r="B144" s="71"/>
      <c r="C144" s="72"/>
      <c r="D144" s="73"/>
      <c r="E144" s="71"/>
      <c r="F144" s="71"/>
      <c r="G144" s="71"/>
      <c r="H144" s="71"/>
      <c r="I144" s="71"/>
      <c r="J144" s="71"/>
      <c r="K144" s="71"/>
      <c r="L144" s="69"/>
    </row>
    <row r="145" spans="1:12" s="28" customFormat="1" x14ac:dyDescent="0.25">
      <c r="A145" s="70"/>
      <c r="B145" s="71"/>
      <c r="C145" s="72"/>
      <c r="D145" s="73"/>
      <c r="E145" s="71"/>
      <c r="F145" s="71"/>
      <c r="G145" s="71"/>
      <c r="H145" s="71"/>
      <c r="I145" s="71"/>
      <c r="J145" s="71"/>
      <c r="K145" s="71"/>
      <c r="L145" s="69"/>
    </row>
    <row r="146" spans="1:12" s="28" customFormat="1" x14ac:dyDescent="0.25">
      <c r="A146" s="70"/>
      <c r="B146" s="71"/>
      <c r="C146" s="72"/>
      <c r="D146" s="73"/>
      <c r="E146" s="71"/>
      <c r="F146" s="71"/>
      <c r="G146" s="71"/>
      <c r="H146" s="71"/>
      <c r="I146" s="71"/>
      <c r="J146" s="71"/>
      <c r="K146" s="71"/>
      <c r="L146" s="69"/>
    </row>
    <row r="147" spans="1:12" s="28" customFormat="1" x14ac:dyDescent="0.25">
      <c r="A147" s="70"/>
      <c r="B147" s="71"/>
      <c r="C147" s="72"/>
      <c r="D147" s="73"/>
      <c r="E147" s="71"/>
      <c r="F147" s="71"/>
      <c r="G147" s="71"/>
      <c r="H147" s="71"/>
      <c r="I147" s="71"/>
      <c r="J147" s="71"/>
      <c r="K147" s="71"/>
      <c r="L147" s="69"/>
    </row>
    <row r="148" spans="1:12" s="28" customFormat="1" x14ac:dyDescent="0.25">
      <c r="A148" s="70"/>
      <c r="B148" s="71"/>
      <c r="C148" s="72"/>
      <c r="D148" s="73"/>
      <c r="E148" s="71"/>
      <c r="F148" s="71"/>
      <c r="G148" s="71"/>
      <c r="H148" s="71"/>
      <c r="I148" s="71"/>
      <c r="J148" s="71"/>
      <c r="K148" s="71"/>
      <c r="L148" s="69"/>
    </row>
  </sheetData>
  <mergeCells count="31">
    <mergeCell ref="A88:B88"/>
    <mergeCell ref="A89:B89"/>
    <mergeCell ref="A71:D71"/>
    <mergeCell ref="A78:C78"/>
    <mergeCell ref="A80:B80"/>
    <mergeCell ref="A81:B81"/>
    <mergeCell ref="A82:B82"/>
    <mergeCell ref="A87:B87"/>
    <mergeCell ref="B1:K2"/>
    <mergeCell ref="A44:D44"/>
    <mergeCell ref="A24:C24"/>
    <mergeCell ref="A25:B25"/>
    <mergeCell ref="A29:C29"/>
    <mergeCell ref="A28:C28"/>
    <mergeCell ref="A42:D42"/>
    <mergeCell ref="A43:D43"/>
    <mergeCell ref="A33:B33"/>
    <mergeCell ref="A38:C38"/>
    <mergeCell ref="A39:C39"/>
    <mergeCell ref="A32:C32"/>
    <mergeCell ref="A35:C35"/>
    <mergeCell ref="A36:C36"/>
    <mergeCell ref="B69:C69"/>
    <mergeCell ref="B74:D74"/>
    <mergeCell ref="B73:D73"/>
    <mergeCell ref="A5:L5"/>
    <mergeCell ref="A70:C70"/>
    <mergeCell ref="A64:C64"/>
    <mergeCell ref="A51:D51"/>
    <mergeCell ref="A65:C65"/>
    <mergeCell ref="A67:C6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0"/>
  <sheetViews>
    <sheetView view="pageBreakPreview" topLeftCell="A13" zoomScaleNormal="100" zoomScaleSheetLayoutView="100" workbookViewId="0">
      <selection activeCell="I25" sqref="I25"/>
    </sheetView>
  </sheetViews>
  <sheetFormatPr defaultRowHeight="15" x14ac:dyDescent="0.25"/>
  <cols>
    <col min="2" max="2" width="24.7109375" customWidth="1"/>
    <col min="3" max="3" width="21" customWidth="1"/>
    <col min="4" max="4" width="20.140625" bestFit="1" customWidth="1"/>
    <col min="5" max="5" width="16.85546875" bestFit="1" customWidth="1"/>
  </cols>
  <sheetData>
    <row r="4" spans="1:5" ht="15" customHeight="1" x14ac:dyDescent="0.25">
      <c r="A4" s="164" t="s">
        <v>0</v>
      </c>
      <c r="B4" s="164"/>
      <c r="C4" s="164"/>
      <c r="D4" s="164"/>
      <c r="E4" s="164"/>
    </row>
    <row r="5" spans="1:5" ht="15.75" x14ac:dyDescent="0.25">
      <c r="A5" s="31" t="s">
        <v>61</v>
      </c>
      <c r="B5" s="31" t="s">
        <v>62</v>
      </c>
      <c r="C5" s="32" t="s">
        <v>3</v>
      </c>
      <c r="D5" s="33" t="s">
        <v>4</v>
      </c>
      <c r="E5" s="34" t="s">
        <v>5</v>
      </c>
    </row>
    <row r="6" spans="1:5" x14ac:dyDescent="0.25">
      <c r="A6" s="35">
        <v>1</v>
      </c>
      <c r="B6" s="62" t="s">
        <v>63</v>
      </c>
      <c r="C6" s="36" t="s">
        <v>64</v>
      </c>
      <c r="D6" s="38" t="s">
        <v>65</v>
      </c>
      <c r="E6" s="37">
        <v>120000</v>
      </c>
    </row>
    <row r="7" spans="1:5" ht="30" x14ac:dyDescent="0.25">
      <c r="A7" s="35">
        <v>2</v>
      </c>
      <c r="B7" s="62" t="s">
        <v>66</v>
      </c>
      <c r="C7" s="36" t="s">
        <v>67</v>
      </c>
      <c r="D7" s="38">
        <v>20715135945</v>
      </c>
      <c r="E7" s="37">
        <v>33000</v>
      </c>
    </row>
    <row r="8" spans="1:5" ht="30" x14ac:dyDescent="0.25">
      <c r="A8" s="35">
        <v>3</v>
      </c>
      <c r="B8" s="62" t="s">
        <v>68</v>
      </c>
      <c r="C8" s="36" t="s">
        <v>67</v>
      </c>
      <c r="D8" s="38" t="s">
        <v>69</v>
      </c>
      <c r="E8" s="37">
        <v>28000</v>
      </c>
    </row>
    <row r="9" spans="1:5" ht="30" x14ac:dyDescent="0.25">
      <c r="A9" s="35">
        <v>4</v>
      </c>
      <c r="B9" s="62" t="s">
        <v>70</v>
      </c>
      <c r="C9" s="36" t="s">
        <v>71</v>
      </c>
      <c r="D9" s="38" t="s">
        <v>72</v>
      </c>
      <c r="E9" s="37">
        <v>27000</v>
      </c>
    </row>
    <row r="10" spans="1:5" ht="30" x14ac:dyDescent="0.25">
      <c r="A10" s="35">
        <v>5</v>
      </c>
      <c r="B10" s="62" t="s">
        <v>73</v>
      </c>
      <c r="C10" s="36" t="s">
        <v>74</v>
      </c>
      <c r="D10" s="38" t="s">
        <v>75</v>
      </c>
      <c r="E10" s="37">
        <v>18000</v>
      </c>
    </row>
    <row r="11" spans="1:5" ht="30" x14ac:dyDescent="0.25">
      <c r="A11" s="35">
        <v>6</v>
      </c>
      <c r="B11" s="62" t="s">
        <v>76</v>
      </c>
      <c r="C11" s="36" t="s">
        <v>77</v>
      </c>
      <c r="D11" s="38" t="s">
        <v>78</v>
      </c>
      <c r="E11" s="37">
        <v>17000</v>
      </c>
    </row>
    <row r="12" spans="1:5" x14ac:dyDescent="0.25">
      <c r="A12" s="35">
        <v>7</v>
      </c>
      <c r="B12" s="62" t="s">
        <v>79</v>
      </c>
      <c r="C12" s="36" t="s">
        <v>80</v>
      </c>
      <c r="D12" s="38" t="s">
        <v>81</v>
      </c>
      <c r="E12" s="37">
        <v>10483.935483870968</v>
      </c>
    </row>
    <row r="13" spans="1:5" x14ac:dyDescent="0.25">
      <c r="A13" s="35">
        <v>8</v>
      </c>
      <c r="B13" s="62" t="s">
        <v>82</v>
      </c>
      <c r="C13" s="36" t="s">
        <v>80</v>
      </c>
      <c r="D13" s="38" t="s">
        <v>83</v>
      </c>
      <c r="E13" s="37">
        <v>10000</v>
      </c>
    </row>
    <row r="14" spans="1:5" ht="60" x14ac:dyDescent="0.25">
      <c r="A14" s="36">
        <v>9</v>
      </c>
      <c r="B14" s="63" t="s">
        <v>84</v>
      </c>
      <c r="C14" s="36" t="s">
        <v>85</v>
      </c>
      <c r="D14" s="39" t="s">
        <v>86</v>
      </c>
      <c r="E14" s="37">
        <v>15500</v>
      </c>
    </row>
    <row r="15" spans="1:5" ht="60" x14ac:dyDescent="0.25">
      <c r="A15" s="35">
        <v>10</v>
      </c>
      <c r="B15" s="62" t="s">
        <v>87</v>
      </c>
      <c r="C15" s="36" t="s">
        <v>88</v>
      </c>
      <c r="D15" s="38" t="s">
        <v>89</v>
      </c>
      <c r="E15" s="37">
        <v>15500</v>
      </c>
    </row>
    <row r="16" spans="1:5" ht="30" x14ac:dyDescent="0.25">
      <c r="A16" s="35">
        <v>11</v>
      </c>
      <c r="B16" s="62" t="s">
        <v>90</v>
      </c>
      <c r="C16" s="36" t="s">
        <v>74</v>
      </c>
      <c r="D16" s="38" t="s">
        <v>91</v>
      </c>
      <c r="E16" s="37">
        <v>18000</v>
      </c>
    </row>
    <row r="17" spans="1:5" ht="30" x14ac:dyDescent="0.25">
      <c r="A17" s="35">
        <v>12</v>
      </c>
      <c r="B17" s="62" t="s">
        <v>92</v>
      </c>
      <c r="C17" s="36" t="s">
        <v>93</v>
      </c>
      <c r="D17" s="38" t="s">
        <v>94</v>
      </c>
      <c r="E17" s="37">
        <v>18000</v>
      </c>
    </row>
    <row r="18" spans="1:5" ht="30" x14ac:dyDescent="0.25">
      <c r="A18" s="35">
        <v>13</v>
      </c>
      <c r="B18" s="62" t="s">
        <v>95</v>
      </c>
      <c r="C18" s="36" t="s">
        <v>96</v>
      </c>
      <c r="D18" s="38" t="s">
        <v>97</v>
      </c>
      <c r="E18" s="37">
        <v>18000</v>
      </c>
    </row>
    <row r="19" spans="1:5" ht="30" x14ac:dyDescent="0.25">
      <c r="A19" s="35">
        <v>14</v>
      </c>
      <c r="B19" s="62" t="s">
        <v>98</v>
      </c>
      <c r="C19" s="36" t="s">
        <v>99</v>
      </c>
      <c r="D19" s="38" t="s">
        <v>100</v>
      </c>
      <c r="E19" s="37">
        <v>7000</v>
      </c>
    </row>
    <row r="20" spans="1:5" ht="30" x14ac:dyDescent="0.25">
      <c r="A20" s="35">
        <v>15</v>
      </c>
      <c r="B20" s="62" t="s">
        <v>101</v>
      </c>
      <c r="C20" s="36" t="s">
        <v>102</v>
      </c>
      <c r="D20" s="38" t="s">
        <v>103</v>
      </c>
      <c r="E20" s="37">
        <v>3836.354838709678</v>
      </c>
    </row>
    <row r="21" spans="1:5" x14ac:dyDescent="0.25">
      <c r="A21" s="40">
        <v>16</v>
      </c>
      <c r="B21" s="64" t="s">
        <v>104</v>
      </c>
      <c r="C21" s="41" t="s">
        <v>105</v>
      </c>
      <c r="D21" s="38" t="s">
        <v>106</v>
      </c>
      <c r="E21" s="37">
        <v>18000</v>
      </c>
    </row>
    <row r="22" spans="1:5" x14ac:dyDescent="0.25">
      <c r="A22" s="40">
        <v>17</v>
      </c>
      <c r="B22" s="65" t="s">
        <v>107</v>
      </c>
      <c r="C22" s="54" t="s">
        <v>108</v>
      </c>
      <c r="D22" s="60" t="s">
        <v>109</v>
      </c>
      <c r="E22" s="55">
        <v>12500</v>
      </c>
    </row>
    <row r="23" spans="1:5" x14ac:dyDescent="0.25">
      <c r="A23" s="40">
        <v>18</v>
      </c>
      <c r="B23" s="65" t="s">
        <v>110</v>
      </c>
      <c r="C23" s="54" t="s">
        <v>111</v>
      </c>
      <c r="D23" s="60" t="s">
        <v>109</v>
      </c>
      <c r="E23" s="55">
        <v>10500</v>
      </c>
    </row>
    <row r="24" spans="1:5" x14ac:dyDescent="0.25">
      <c r="A24" s="40">
        <v>19</v>
      </c>
      <c r="B24" s="66" t="s">
        <v>112</v>
      </c>
      <c r="C24" s="61" t="s">
        <v>111</v>
      </c>
      <c r="D24" s="60" t="s">
        <v>109</v>
      </c>
      <c r="E24" s="55">
        <v>10500</v>
      </c>
    </row>
    <row r="25" spans="1:5" x14ac:dyDescent="0.25">
      <c r="A25" s="35"/>
      <c r="B25" s="166" t="s">
        <v>41</v>
      </c>
      <c r="C25" s="167"/>
      <c r="D25" s="42"/>
      <c r="E25" s="42">
        <v>410820.29032258067</v>
      </c>
    </row>
    <row r="26" spans="1:5" x14ac:dyDescent="0.25">
      <c r="A26" s="30"/>
      <c r="B26" s="43"/>
      <c r="C26" s="44"/>
      <c r="D26" s="45"/>
      <c r="E26" s="45"/>
    </row>
    <row r="27" spans="1:5" x14ac:dyDescent="0.25">
      <c r="A27" s="30"/>
      <c r="B27" s="43"/>
      <c r="C27" s="44"/>
      <c r="D27" s="45"/>
      <c r="E27" s="45"/>
    </row>
    <row r="28" spans="1:5" x14ac:dyDescent="0.25">
      <c r="A28" s="30"/>
      <c r="B28" s="43"/>
      <c r="C28" s="44"/>
      <c r="D28" s="45"/>
      <c r="E28" s="45"/>
    </row>
    <row r="29" spans="1:5" x14ac:dyDescent="0.25">
      <c r="A29" s="30"/>
      <c r="B29" s="43"/>
      <c r="C29" s="44"/>
      <c r="D29" s="45"/>
      <c r="E29" s="45"/>
    </row>
    <row r="30" spans="1:5" x14ac:dyDescent="0.25">
      <c r="A30" s="30"/>
      <c r="B30" s="43"/>
      <c r="C30" s="44"/>
      <c r="D30" s="45"/>
      <c r="E30" s="45"/>
    </row>
    <row r="31" spans="1:5" x14ac:dyDescent="0.25">
      <c r="A31" s="30"/>
      <c r="B31" s="43"/>
      <c r="C31" s="44"/>
      <c r="D31" s="45"/>
      <c r="E31" s="45"/>
    </row>
    <row r="32" spans="1:5" x14ac:dyDescent="0.25">
      <c r="A32" s="30"/>
      <c r="B32" s="43"/>
      <c r="C32" s="44"/>
      <c r="D32" s="45"/>
      <c r="E32" s="45"/>
    </row>
    <row r="33" spans="1:5" x14ac:dyDescent="0.25">
      <c r="A33" s="30"/>
      <c r="B33" s="43"/>
      <c r="C33" s="44"/>
      <c r="D33" s="45"/>
      <c r="E33" s="45"/>
    </row>
    <row r="34" spans="1:5" x14ac:dyDescent="0.25">
      <c r="A34" s="30"/>
      <c r="B34" s="43"/>
      <c r="C34" s="44"/>
      <c r="D34" s="45"/>
      <c r="E34" s="45"/>
    </row>
    <row r="35" spans="1:5" x14ac:dyDescent="0.25">
      <c r="A35" s="30"/>
      <c r="B35" s="43"/>
      <c r="C35" s="44"/>
      <c r="D35" s="45"/>
      <c r="E35" s="45"/>
    </row>
    <row r="36" spans="1:5" ht="18.75" x14ac:dyDescent="0.25">
      <c r="A36" s="168" t="s">
        <v>139</v>
      </c>
      <c r="B36" s="168"/>
      <c r="C36" s="168"/>
      <c r="D36" s="168"/>
      <c r="E36" s="168"/>
    </row>
    <row r="37" spans="1:5" ht="18.75" x14ac:dyDescent="0.3">
      <c r="A37" s="46"/>
      <c r="B37" s="46"/>
      <c r="C37" s="47"/>
      <c r="D37" s="45"/>
      <c r="E37" s="45"/>
    </row>
    <row r="38" spans="1:5" ht="15.75" x14ac:dyDescent="0.25">
      <c r="A38" s="48" t="s">
        <v>113</v>
      </c>
      <c r="B38" s="48" t="s">
        <v>62</v>
      </c>
      <c r="C38" s="49" t="s">
        <v>3</v>
      </c>
      <c r="D38" s="51" t="s">
        <v>4</v>
      </c>
      <c r="E38" s="50" t="s">
        <v>5</v>
      </c>
    </row>
    <row r="39" spans="1:5" x14ac:dyDescent="0.25">
      <c r="A39" s="35">
        <v>1</v>
      </c>
      <c r="B39" s="35" t="s">
        <v>114</v>
      </c>
      <c r="C39" s="36" t="s">
        <v>115</v>
      </c>
      <c r="D39" s="52" t="s">
        <v>116</v>
      </c>
      <c r="E39" s="37">
        <v>50000</v>
      </c>
    </row>
    <row r="40" spans="1:5" ht="30" x14ac:dyDescent="0.25">
      <c r="A40" s="53">
        <v>2</v>
      </c>
      <c r="B40" s="53" t="s">
        <v>117</v>
      </c>
      <c r="C40" s="54" t="s">
        <v>118</v>
      </c>
      <c r="D40" s="56" t="s">
        <v>119</v>
      </c>
      <c r="E40" s="37">
        <v>0</v>
      </c>
    </row>
    <row r="41" spans="1:5" x14ac:dyDescent="0.25">
      <c r="A41" s="35">
        <v>3</v>
      </c>
      <c r="B41" s="35" t="s">
        <v>120</v>
      </c>
      <c r="C41" s="36" t="s">
        <v>121</v>
      </c>
      <c r="D41" s="52" t="s">
        <v>122</v>
      </c>
      <c r="E41" s="37">
        <v>40000</v>
      </c>
    </row>
    <row r="42" spans="1:5" x14ac:dyDescent="0.25">
      <c r="A42" s="35">
        <v>4</v>
      </c>
      <c r="B42" s="35" t="s">
        <v>123</v>
      </c>
      <c r="C42" s="36" t="s">
        <v>124</v>
      </c>
      <c r="D42" s="52" t="s">
        <v>125</v>
      </c>
      <c r="E42" s="37">
        <v>30000</v>
      </c>
    </row>
    <row r="43" spans="1:5" x14ac:dyDescent="0.25">
      <c r="A43" s="35">
        <v>5</v>
      </c>
      <c r="B43" s="35" t="s">
        <v>126</v>
      </c>
      <c r="C43" s="36" t="s">
        <v>127</v>
      </c>
      <c r="D43" s="52" t="s">
        <v>128</v>
      </c>
      <c r="E43" s="37">
        <v>25000</v>
      </c>
    </row>
    <row r="44" spans="1:5" x14ac:dyDescent="0.25">
      <c r="A44" s="35">
        <v>6</v>
      </c>
      <c r="B44" s="35" t="s">
        <v>129</v>
      </c>
      <c r="C44" s="36" t="s">
        <v>130</v>
      </c>
      <c r="D44" s="52" t="s">
        <v>131</v>
      </c>
      <c r="E44" s="37">
        <v>38000</v>
      </c>
    </row>
    <row r="45" spans="1:5" x14ac:dyDescent="0.25">
      <c r="A45" s="35">
        <v>7</v>
      </c>
      <c r="B45" s="35" t="s">
        <v>132</v>
      </c>
      <c r="C45" s="36" t="s">
        <v>133</v>
      </c>
      <c r="D45" s="57" t="s">
        <v>134</v>
      </c>
      <c r="E45" s="37">
        <v>29000</v>
      </c>
    </row>
    <row r="46" spans="1:5" x14ac:dyDescent="0.25">
      <c r="A46" s="35"/>
      <c r="B46" s="169" t="s">
        <v>41</v>
      </c>
      <c r="C46" s="169"/>
      <c r="D46" s="42"/>
      <c r="E46" s="42">
        <v>212000</v>
      </c>
    </row>
    <row r="47" spans="1:5" x14ac:dyDescent="0.25">
      <c r="A47" s="35"/>
      <c r="B47" s="166" t="s">
        <v>42</v>
      </c>
      <c r="C47" s="167"/>
      <c r="D47" s="42"/>
      <c r="E47" s="67">
        <v>622820.29032258061</v>
      </c>
    </row>
    <row r="48" spans="1:5" x14ac:dyDescent="0.25">
      <c r="A48" s="58"/>
      <c r="B48" s="170"/>
      <c r="C48" s="170"/>
      <c r="D48" s="59"/>
      <c r="E48" s="59"/>
    </row>
    <row r="49" spans="1:3" x14ac:dyDescent="0.25">
      <c r="A49" s="68" t="s">
        <v>135</v>
      </c>
      <c r="B49" s="68"/>
      <c r="C49" s="68"/>
    </row>
    <row r="51" spans="1:3" x14ac:dyDescent="0.25">
      <c r="A51" t="s">
        <v>136</v>
      </c>
    </row>
    <row r="53" spans="1:3" x14ac:dyDescent="0.25">
      <c r="A53" s="165" t="s">
        <v>137</v>
      </c>
      <c r="B53" s="165"/>
    </row>
    <row r="54" spans="1:3" x14ac:dyDescent="0.25">
      <c r="A54" s="165" t="s">
        <v>138</v>
      </c>
      <c r="B54" s="165"/>
    </row>
    <row r="55" spans="1:3" x14ac:dyDescent="0.25">
      <c r="A55" s="88"/>
      <c r="B55" s="88"/>
    </row>
    <row r="56" spans="1:3" x14ac:dyDescent="0.25">
      <c r="A56" s="88"/>
      <c r="B56" s="88"/>
    </row>
    <row r="57" spans="1:3" x14ac:dyDescent="0.25">
      <c r="A57" s="88"/>
      <c r="B57" s="88"/>
    </row>
    <row r="58" spans="1:3" ht="15.75" x14ac:dyDescent="0.25">
      <c r="A58" s="88"/>
      <c r="B58" s="83" t="s">
        <v>149</v>
      </c>
      <c r="C58" s="83"/>
    </row>
    <row r="59" spans="1:3" ht="15.75" x14ac:dyDescent="0.25">
      <c r="B59" s="87" t="s">
        <v>150</v>
      </c>
      <c r="C59" s="87"/>
    </row>
    <row r="60" spans="1:3" ht="15.75" x14ac:dyDescent="0.25">
      <c r="B60" s="29" t="s">
        <v>151</v>
      </c>
      <c r="C60" s="29"/>
    </row>
  </sheetData>
  <mergeCells count="8">
    <mergeCell ref="A4:E4"/>
    <mergeCell ref="A53:B53"/>
    <mergeCell ref="A54:B54"/>
    <mergeCell ref="B25:C25"/>
    <mergeCell ref="A36:E36"/>
    <mergeCell ref="B46:C46"/>
    <mergeCell ref="B47:C47"/>
    <mergeCell ref="B48:C48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2018-08-19T08:45:36Z</cp:lastPrinted>
  <dcterms:created xsi:type="dcterms:W3CDTF">2018-08-04T10:57:53Z</dcterms:created>
  <dcterms:modified xsi:type="dcterms:W3CDTF">2018-08-19T11:38:12Z</dcterms:modified>
</cp:coreProperties>
</file>