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Winsoft Accounts\Winsoft Implementation\"/>
    </mc:Choice>
  </mc:AlternateContent>
  <bookViews>
    <workbookView xWindow="0" yWindow="0" windowWidth="19200" windowHeight="6730" firstSheet="1" activeTab="3"/>
  </bookViews>
  <sheets>
    <sheet name="Sheet2" sheetId="12" r:id="rId1"/>
    <sheet name="Sales Register" sheetId="2" r:id="rId2"/>
    <sheet name="Contra Register" sheetId="1" r:id="rId3"/>
    <sheet name="Payment Register" sheetId="3" r:id="rId4"/>
    <sheet name="Purchase Register" sheetId="4" r:id="rId5"/>
    <sheet name="Journal Register" sheetId="5" r:id="rId6"/>
    <sheet name="Credit Note Register" sheetId="6" r:id="rId7"/>
    <sheet name="Sheet1" sheetId="7" state="hidden" r:id="rId8"/>
    <sheet name="Sales Register (2)" sheetId="8" r:id="rId9"/>
    <sheet name="Payment Register (2)" sheetId="10" r:id="rId10"/>
    <sheet name="JV2931" sheetId="11" r:id="rId1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8" i="6" l="1"/>
  <c r="K18" i="6"/>
  <c r="M16" i="6"/>
  <c r="L16" i="6"/>
  <c r="K16" i="6"/>
  <c r="M14" i="6"/>
  <c r="L14" i="6"/>
  <c r="K14" i="6"/>
  <c r="L11" i="6"/>
  <c r="K11" i="6"/>
  <c r="E14" i="12" l="1"/>
  <c r="E13" i="12"/>
  <c r="D13" i="12"/>
  <c r="E11" i="12"/>
  <c r="E12" i="12"/>
  <c r="D238" i="8" l="1"/>
  <c r="D234" i="8"/>
  <c r="D230" i="8"/>
  <c r="D222" i="8"/>
  <c r="D218" i="8"/>
  <c r="D214" i="8"/>
  <c r="D210" i="8"/>
  <c r="D206" i="8"/>
  <c r="D302" i="8"/>
  <c r="D298" i="8"/>
  <c r="D162" i="8" l="1"/>
  <c r="D158" i="8"/>
  <c r="D154" i="8"/>
  <c r="D150" i="8"/>
  <c r="D146" i="8"/>
  <c r="D138" i="8"/>
  <c r="D134" i="8"/>
  <c r="J8" i="5" l="1"/>
</calcChain>
</file>

<file path=xl/sharedStrings.xml><?xml version="1.0" encoding="utf-8"?>
<sst xmlns="http://schemas.openxmlformats.org/spreadsheetml/2006/main" count="12388" uniqueCount="1393">
  <si>
    <t>Runner Lube &amp; Energy Ltd</t>
  </si>
  <si>
    <t>138/1, Tejgaon Industrial Area, Dhaka-1208</t>
  </si>
  <si>
    <t>Contra Register</t>
  </si>
  <si>
    <t>1-Oct-2018 to 28-Oct-2018</t>
  </si>
  <si>
    <t>Date</t>
  </si>
  <si>
    <t>Particulars</t>
  </si>
  <si>
    <t/>
  </si>
  <si>
    <t>Vch Type</t>
  </si>
  <si>
    <t>Vch No.</t>
  </si>
  <si>
    <t>Debit</t>
  </si>
  <si>
    <t>Credit</t>
  </si>
  <si>
    <t>Amount</t>
  </si>
  <si>
    <t>DBBL KB Br.A/C-107.110.0024153</t>
  </si>
  <si>
    <t>Contra</t>
  </si>
  <si>
    <t>19</t>
  </si>
  <si>
    <t>Cheque</t>
  </si>
  <si>
    <t>8254393</t>
  </si>
  <si>
    <t>Cash</t>
  </si>
  <si>
    <t>Ch No-8254393 date-30.09.2018 DBBL-24153 Kawran Bazar br amount withdrawnign from bank against Sales Incentive of COO for April-18 to Juene-18 Approved by MD (ROGL)</t>
  </si>
  <si>
    <t>20</t>
  </si>
  <si>
    <t>8254397</t>
  </si>
  <si>
    <t>Ch No-8254397 date-30.09.2018 DBBL-24153 Kawran Bazar br amount withdrawnign from bank against Cash Salary for the month of September Approved by Director (RLEL)</t>
  </si>
  <si>
    <t>21</t>
  </si>
  <si>
    <t>8254398</t>
  </si>
  <si>
    <t>State Bank of India.STD A/C-05420471620201</t>
  </si>
  <si>
    <t>Cheque/DD</t>
  </si>
  <si>
    <t>CQ No:8254398, Date- 03.10.2018, Amount transferred from DBBL-24153 to SBI for LC Opening. Approved By Director (RLEL)</t>
  </si>
  <si>
    <t>22</t>
  </si>
  <si>
    <t>8254392</t>
  </si>
  <si>
    <t>Ch No-8254392 date-20.09.2018 DBBL-24153 Kawran bazar br amount whthdrawan from bank for office exp.</t>
  </si>
  <si>
    <t>23</t>
  </si>
  <si>
    <t>Cash deposited on 04.10.2018 to SBI-4716 Gulshan br against Cash Margine of LC Open.</t>
  </si>
  <si>
    <t>24</t>
  </si>
  <si>
    <t>8254406</t>
  </si>
  <si>
    <t>Ch No-8254406 date-07.10.2018 DBBL-24153 Kawran bazar br amount whthdrawan from bank for office exp.</t>
  </si>
  <si>
    <t>25</t>
  </si>
  <si>
    <t>8254407</t>
  </si>
  <si>
    <t>Ch No: 8254407,Date-07.10.2018, Amount transferred from DBBL-24153 to SBI-05420471620201 for the purpose of LC Opening, Approved by Director (RLEL)</t>
  </si>
  <si>
    <t>26</t>
  </si>
  <si>
    <t>5254417</t>
  </si>
  <si>
    <t>Ch No-8254417 date-18.10.2018 DBBL-24153 Kawran Bazar br amount withdrawan from bank agasint advance for Tour warehouse Imprest fund approved by Director (RLEL)</t>
  </si>
  <si>
    <t>27</t>
  </si>
  <si>
    <t>8254411</t>
  </si>
  <si>
    <t>EBL Sonargaon Road Br STD-A/C-1051350219186</t>
  </si>
  <si>
    <t>Ch No-8254411 date-14.10.2018 DBBL-24153 Kawran Bazar br fund transfered from DBBL-24153 to EBL-219186 against Sales Incentive approved by Director (RLEL)</t>
  </si>
  <si>
    <t>UCB Foreign Ex.Br,A/C 0722101000004497</t>
  </si>
  <si>
    <t>28</t>
  </si>
  <si>
    <t>1010631</t>
  </si>
  <si>
    <t>Ch-1010610, Date-14.10.2018, UCBL , Foreign Exchange Br. Amount transferred to DBBL -24153 from UCBL-4497 at 15.10.2018</t>
  </si>
  <si>
    <t>Sales Register</t>
  </si>
  <si>
    <t>Runner Automobiles Ltd (Bhaluka)</t>
  </si>
  <si>
    <t>Sales</t>
  </si>
  <si>
    <t>246</t>
  </si>
  <si>
    <t>New Ref</t>
  </si>
  <si>
    <t>Invoice No-246</t>
  </si>
  <si>
    <t>30-Oct-2018</t>
  </si>
  <si>
    <t>Dr</t>
  </si>
  <si>
    <t>Sales Servo GEM HT 3  Drum (1x182KG)</t>
  </si>
  <si>
    <t>Servo GEM HT 3  Drum (1x182KG)</t>
  </si>
  <si>
    <t>Credit Sales</t>
  </si>
  <si>
    <t>Cr</t>
  </si>
  <si>
    <t>VAT Current A/C</t>
  </si>
  <si>
    <t>Amount provided for credit sales of servo GEM HT-3 (01 drum @Tk.69160) DO No-246 date-01.10.2018. Ref / Bill No-246.</t>
  </si>
  <si>
    <t>Runner Motors Services</t>
  </si>
  <si>
    <t>247</t>
  </si>
  <si>
    <t>Invoice No-247</t>
  </si>
  <si>
    <t>Sales Servo Grease MP Pail (1x20KG)</t>
  </si>
  <si>
    <t>Servo Grease MP Pail (1x20KG)</t>
  </si>
  <si>
    <t>Sales Servo Gear Super 85W-140 Can (4x5L)</t>
  </si>
  <si>
    <t>Servo Gear Super 85W-140 Can (4x5L)</t>
  </si>
  <si>
    <t>Sales Servo Gear Super 85W-140 Drum (1x210L)</t>
  </si>
  <si>
    <t>Servo Gear Super 85W-140 Drum (1x210L)</t>
  </si>
  <si>
    <t>Amount provided for credit sales of servo Grease MP (10 Pail @Tk.7400) Gear Super 85W-140 (160 can @Tk.1550 &amp; 06 drum @Tk.58800) DO No-247 date-01.10.2018. Ref / Bill No-247.</t>
  </si>
  <si>
    <t>M/S Sabdam Motors</t>
  </si>
  <si>
    <t>248</t>
  </si>
  <si>
    <t>Invoice No-248</t>
  </si>
  <si>
    <t>Sales Servo 4T 20W-50 Can (20x1L)</t>
  </si>
  <si>
    <t>Servo 4T 20W-50 Can (20x1L)</t>
  </si>
  <si>
    <t>Sales Servo 4T 20W-40 Can (20x1L)</t>
  </si>
  <si>
    <t>Servo 4T 20W-40 Can (20x1L)</t>
  </si>
  <si>
    <t>Amount Provided for credit sales of servo 4T 20W-50 (80 can @Tk.335) 4T 20W-40 (80 can @Tk.324) DO No-248 date-01.10.18. Ref / Bill No-248.</t>
  </si>
  <si>
    <t>Aziz Machinaries</t>
  </si>
  <si>
    <t>249</t>
  </si>
  <si>
    <t>Invoice No-249</t>
  </si>
  <si>
    <t>Sales Servo Pride-50 Can (4x5L)</t>
  </si>
  <si>
    <t>Servo Pride-50 Can (4x5L)</t>
  </si>
  <si>
    <t>Amount provided for credit sales of servo Pride-50 (08 can @Tk.1500) DO No-249 date-01.10.2018. Ref / Bill No-249.</t>
  </si>
  <si>
    <t>Abdul Monem Ltd</t>
  </si>
  <si>
    <t>250</t>
  </si>
  <si>
    <t>Free Issue</t>
  </si>
  <si>
    <t>Sales Servo Pride XL Plus 15W-40 Can (4x5L)</t>
  </si>
  <si>
    <t>Servo Pride XL Plus 15W-40 Can (4x5L)</t>
  </si>
  <si>
    <t>Sales Servo Pride XL Plus 15W-40 Pail (1x20L)</t>
  </si>
  <si>
    <t>Servo Pride XL Plus 15W-40 Pail (1x20L)</t>
  </si>
  <si>
    <t>Amount provided for Free Issue of Servo Pride XL Plus 15W-40 (04 can @Tk.1400 &amp; 02 Pail @Tk.5400) DO No-250 date-02.10.2018. Ref / Bill No-RLEL/NS/2018-19/017 dt-30.09.2018. approved by COO (RLEL)</t>
  </si>
  <si>
    <t>National Development Engineers Ltd (NDE)</t>
  </si>
  <si>
    <t>251</t>
  </si>
  <si>
    <t>Invoice No-251</t>
  </si>
  <si>
    <t>2-Nov-2018</t>
  </si>
  <si>
    <t>Sales Servo GEM EP 2 Pail (1x20KG)</t>
  </si>
  <si>
    <t>Servo GEM EP 2 Pail (1x20KG)</t>
  </si>
  <si>
    <t>Amount provided for credit sales of servo GEM EP-2 (05 Pail @Tk.8000) DO No-251 date-03.10.2018 Ref /Bill No-251.</t>
  </si>
  <si>
    <t>Runner Group(Admin)</t>
  </si>
  <si>
    <t>252</t>
  </si>
  <si>
    <t>Invoice No-252</t>
  </si>
  <si>
    <t>Sales Ultra Race 15W-50 Can (6x4L)</t>
  </si>
  <si>
    <t>Ultra Race 15W-50 Can (6x4L)</t>
  </si>
  <si>
    <t>Sales-Others-Unicorn</t>
  </si>
  <si>
    <t>Amount provided for credit sales of Unicorn Ultra Race 15W-50 ( 18 can @ Tk.1200) DO No-252 date-03.10.2018. Ref / Bill No-252.</t>
  </si>
  <si>
    <t>Runner Bricks Ltd</t>
  </si>
  <si>
    <t>253</t>
  </si>
  <si>
    <t>Invoice No-253</t>
  </si>
  <si>
    <t>Sales Servo System HLP 46-Drum (1x210L)</t>
  </si>
  <si>
    <t>Servo System HLP 46-Drum (1x210L)</t>
  </si>
  <si>
    <t>Amount provided for credit sales of servo System HLP-46 (01 drum @Tk.39900) DO No-253 date-03.10.2018. Ref / Bill No-253.</t>
  </si>
  <si>
    <t>Rahim Steel Mills Co. (Pvt) Ltd</t>
  </si>
  <si>
    <t>254</t>
  </si>
  <si>
    <t>Invoice No-254</t>
  </si>
  <si>
    <t>Sales Servo Mesh SP 320 Drum (1x210L)</t>
  </si>
  <si>
    <t>Servo Mesh SP 320 Drum (1x210L)</t>
  </si>
  <si>
    <t>Sales Servo System HLP-68 Drum (1x210L)</t>
  </si>
  <si>
    <t>Servo System HLP 68 Drum (1x210L)</t>
  </si>
  <si>
    <t>Amount provided for credit sales of servo Mesh SP 320 (01 drum @Tk.51450) System HLP-68 (04 drum @Tk.39900) DO No-254 date-03.10.2018.Ref / Bill No-254.</t>
  </si>
  <si>
    <t>Rahim Super Extreme Ltd</t>
  </si>
  <si>
    <t>255</t>
  </si>
  <si>
    <t>Invoice No-255</t>
  </si>
  <si>
    <t>Sales Servo GEM EP 2  Drum (1x182KG)</t>
  </si>
  <si>
    <t>Servo GEM EP 2  Drum (1x182KG)</t>
  </si>
  <si>
    <t>Amount provided for credit sales of servo GEM EP-2 (04 drum @Tk.71890) System HLP-68 (01 drum @Tk.39900) DO No-255 date-03.10.2018. Ref / Bill No-255.</t>
  </si>
  <si>
    <t>Sonargaon Steels Ltd</t>
  </si>
  <si>
    <t>256</t>
  </si>
  <si>
    <t>Invoice No-256</t>
  </si>
  <si>
    <t>Sales Servo Grease MP 3 Pail (1x20 KG)</t>
  </si>
  <si>
    <t>Servo Grease MP 3 Pail (1x20 KG)</t>
  </si>
  <si>
    <t>Amount provided for crdit sales of servo Grease MP-3 (01 pail @Tk.8300) DO No-256 date-03.10.2018. Ref / Bill No-256.</t>
  </si>
  <si>
    <t>Ferro Alloy Co. (Pvt.) Ltd</t>
  </si>
  <si>
    <t>257</t>
  </si>
  <si>
    <t>Invoice No-257</t>
  </si>
  <si>
    <t>Amount provided for credit sales of servo System HLP-68 (01 drum @Tk.39900) DO No-257 date-03.11.2018. Ref / Bill No-257.</t>
  </si>
  <si>
    <t>Lube House</t>
  </si>
  <si>
    <t>258</t>
  </si>
  <si>
    <t>Invoice No-258</t>
  </si>
  <si>
    <t>Sales Servo Mesh SP 220 Drum (1x210L)</t>
  </si>
  <si>
    <t>Servo Mesh SP 220 Drum (1x210L)</t>
  </si>
  <si>
    <t>Sales Servo Press 68-Drum (1x210L)</t>
  </si>
  <si>
    <t>Servo Press 68-Drum (1x210L)</t>
  </si>
  <si>
    <t>Amount provided for credit sales of servo Mesh SP-220 (02 drum @Tk.44100) Press-68 (02 drum @Tk.45150) DO No-258 date-03.10.2018. Ref / Bill No-258.</t>
  </si>
  <si>
    <t>M/S Universel Traders</t>
  </si>
  <si>
    <t>259</t>
  </si>
  <si>
    <t>Invoice No-259</t>
  </si>
  <si>
    <t>Amount provided for credit sales of servo GEM HT-3 (01 drum @Tk.62790) DO No-259 date-03.10.2018. Ref / Bill No-259.</t>
  </si>
  <si>
    <t>M/S Sonjoy Store</t>
  </si>
  <si>
    <t>260</t>
  </si>
  <si>
    <t>Invoice No-260</t>
  </si>
  <si>
    <t>Cash Sales</t>
  </si>
  <si>
    <t>Amount provided for credit sales of Servo 4T 20w-50 (400 can @Tk.290) 20W-40 (200 can @Tk.285) DO No-260 date-03.10.2018. Ref / Bill No-260.</t>
  </si>
  <si>
    <t>M/S Ashik &amp; Brother's</t>
  </si>
  <si>
    <t>261</t>
  </si>
  <si>
    <t>Agst Ref</t>
  </si>
  <si>
    <t>Lubricants Sales.04.10.2018</t>
  </si>
  <si>
    <t>Invoice No-261</t>
  </si>
  <si>
    <t>Sales Servo Therm Special-Drum (1x210L)</t>
  </si>
  <si>
    <t>Servo Therm Special-Drum (1x210L)</t>
  </si>
  <si>
    <t>Amount provided for credit sales of servo Therm Special (50 drum @Tk.33000) DO No-261 date-03.10.2018. Ref / Bill No-261.</t>
  </si>
  <si>
    <t>Modern Enterprise</t>
  </si>
  <si>
    <t>262</t>
  </si>
  <si>
    <t>Invoice No-262</t>
  </si>
  <si>
    <t>3-Nov-2018</t>
  </si>
  <si>
    <t>Sales Servo 4T Synth 10W-30 Can (10x1L)</t>
  </si>
  <si>
    <t>Servo 4T Synth 10W-30 Can (10x1L)</t>
  </si>
  <si>
    <t>Amount provided for credit sales of Servo 4T 20W-50 (20 can @Tk.310) 20W-40 (20 can @Tk.300) Synth (10 can @Tk.450) DO No-262 date-04.10.18. Ref / Bill No-262.</t>
  </si>
  <si>
    <t>M/S Samir &amp; Brothers</t>
  </si>
  <si>
    <t>263</t>
  </si>
  <si>
    <t>Invoice No-263</t>
  </si>
  <si>
    <t>Amount provided for credit sales of Servo System HLP-68 (02 drum @Tk.38000) DO No-263 date-04.10.2018. Ref / Bill No-263.</t>
  </si>
  <si>
    <t>M/S Tiger Tayer &amp; Battery</t>
  </si>
  <si>
    <t>264</t>
  </si>
  <si>
    <t>Invoice No-264</t>
  </si>
  <si>
    <t>Amount provided for credit sales of Servo Gear Super 85W-140 (01 drum @Tk.56700) DO No-264 date-04.10.2018. Ref / Bill No-264.</t>
  </si>
  <si>
    <t>Shabuj Enterprise</t>
  </si>
  <si>
    <t>265</t>
  </si>
  <si>
    <t>Sales Servo Premium CF-4 15W-40 Can (4x5L)</t>
  </si>
  <si>
    <t>Servo Premium CF-4 15W-40 Can (4x5L)</t>
  </si>
  <si>
    <t>Sales Servo Premium CF-4 15W-40 Pail (1x20L)</t>
  </si>
  <si>
    <t>Servo Premium CF-4 15W-40 Pail (1x20L)</t>
  </si>
  <si>
    <t>Amount provided for credit sales of servo Premium CF-4 (04 can @Tk.1350 &amp; 01 Pail @Tk.5260) 4T-20W-40 (20 can @Tk.30) DO No-265 date-04.10.2018. Ref / Bill No-265.</t>
  </si>
  <si>
    <t>266</t>
  </si>
  <si>
    <t>Ref No-T 8056/ Inv No-266</t>
  </si>
  <si>
    <t>5-Nov-2018</t>
  </si>
  <si>
    <t>Sales Servo Pride XL Plus 15W-40-Drum (1x210L)</t>
  </si>
  <si>
    <t>Servo Pride XL Plus 15W-40-Drum (1x210L)</t>
  </si>
  <si>
    <t>Sales Servo Kool Plus Can (20x1L)</t>
  </si>
  <si>
    <t>Servo Kool Plus Can (20x1L)</t>
  </si>
  <si>
    <t>Amount provided for credit sales of servo Pride XL Plus (200 can @Tk1550, 100 pail @Tk.6000 &amp; 60 drum @Tk.57120) Kool Plus (100 can @Tk.390) DO No-266 date-06.10.2018. Ref / Bill No- T 8056, Inv No-266.</t>
  </si>
  <si>
    <t>M/S Rokeya Enterprise</t>
  </si>
  <si>
    <t>267</t>
  </si>
  <si>
    <t>Invoice No-267</t>
  </si>
  <si>
    <t>Amount provided for credit sales of Servo Pride-50 (40 can @Tk.1350) DO No-267 date-06.10.2018. Ref / Bill No-267.</t>
  </si>
  <si>
    <t>268</t>
  </si>
  <si>
    <t>Invoice No-268</t>
  </si>
  <si>
    <t>6-Nov-2018</t>
  </si>
  <si>
    <t>Sales Servo Brake Fluid Super HD Can (20x0.50L)</t>
  </si>
  <si>
    <t>Servo Brake Fluid Super HD Can (20x0.50L)</t>
  </si>
  <si>
    <t>Amount provided for credit sales of Servo GEM EP-2 (01 drum 70070) Brake Fluid Super HD (40 can @Tk.235) DO No-268 date-07.10.2018. Ref / Bill No-268.</t>
  </si>
  <si>
    <t>269</t>
  </si>
  <si>
    <t>Invoice No-269</t>
  </si>
  <si>
    <t>7-Nov-2018</t>
  </si>
  <si>
    <t>Sales Servo Gear Super 80W-90 Drum (1x210L)</t>
  </si>
  <si>
    <t>Servo Gear Super 80W-90 Drum (1x210L)</t>
  </si>
  <si>
    <t>Amount provided for credit sales of Servo Gear Superm 80W-90 (01 drum @Tk.51450) System HLP-68 (01 drum @Tk.39900) DO No-269 date-08.10.2018. Ref / Bill No-269.</t>
  </si>
  <si>
    <t>270</t>
  </si>
  <si>
    <t>Invoice No-270</t>
  </si>
  <si>
    <t>Amount provided for credit sales of servo Pride XL Plus (05 drum @Tk.57120) Gear Super 80W-90 (01 drum @Tk.52300) DO No-270 date-08.10.2018. Ref / Bill No-270.</t>
  </si>
  <si>
    <t>Mama Vagena Enterprise</t>
  </si>
  <si>
    <t>271</t>
  </si>
  <si>
    <t>Invoice No-271</t>
  </si>
  <si>
    <t>Amount provided for credit sales of servo 4T 20W-50 (40 can @Tk.310) 20W-40 (160 can @Tk.300) DO No-271 date-08.10.2018. Ref / Bill No-271.</t>
  </si>
  <si>
    <t>Kiash Motors</t>
  </si>
  <si>
    <t>272</t>
  </si>
  <si>
    <t>Invoice No-272</t>
  </si>
  <si>
    <t>Amount provided for credit sales of servo 4T 20W-50 (20 can @Tk.325) DO No-272 date-08.10.2018. Ref / Bill No-272.</t>
  </si>
  <si>
    <t>273</t>
  </si>
  <si>
    <t>Invoice No-273</t>
  </si>
  <si>
    <t>8-Nov-2018</t>
  </si>
  <si>
    <t>Amount provided for credit sales of servo Pride XL Plus (02 drum @Tk.52500) System HLP-46 (03 drum @Tk.35700) DO No-273 date-09.10.2018. Ref / Bill No-273.</t>
  </si>
  <si>
    <t>Juairea Corporation</t>
  </si>
  <si>
    <t>274</t>
  </si>
  <si>
    <t>Invoice No-274</t>
  </si>
  <si>
    <t>Amount provided for credit sales of Servo 4T 20W-50 (60 can @ Tk.310) 20W-40 (60 can @Tk.300) DO No-274 date-09.10.2018. Ref / Bill No-274.</t>
  </si>
  <si>
    <t>275</t>
  </si>
  <si>
    <t>Invoice No-T-8094 /275</t>
  </si>
  <si>
    <t>9-Nov-2018</t>
  </si>
  <si>
    <t>Amount provided for credit sales of servo Kool plus (100 can @Tk.390) DO No-275 date-10.10.2018. Ref / Bill No-275. T-8094.</t>
  </si>
  <si>
    <t>276</t>
  </si>
  <si>
    <t>Invoice No-276</t>
  </si>
  <si>
    <t>10-Nov-2018</t>
  </si>
  <si>
    <t>Amount provided for credit sales of Servo System HLP-68 (04 drum @Tk.39900) DO No-276 date-11.10.2018. Ref / Bill No-276.</t>
  </si>
  <si>
    <t>M/S S K Traders</t>
  </si>
  <si>
    <t>277</t>
  </si>
  <si>
    <t>Invoice No-277</t>
  </si>
  <si>
    <t>Amount provided for credit sales of servo Press-68 (07 drum @Tk.43000) DO No-277 date-11.10.2018. Ref / Bill No-277.</t>
  </si>
  <si>
    <t>278</t>
  </si>
  <si>
    <t>Invoice No-278</t>
  </si>
  <si>
    <t>Amount provided for credit sales of servo pride XL Plus (01 drum @Tk.52500) DO No-278 date-11.10.2018. Ref / Bill No-278.</t>
  </si>
  <si>
    <t>Bikrompur Stote</t>
  </si>
  <si>
    <t>279</t>
  </si>
  <si>
    <t>Invoice No-279</t>
  </si>
  <si>
    <t>13-Nov-2018</t>
  </si>
  <si>
    <t>Sales Servo Grease MP 3 Pot (20x0.50KG)</t>
  </si>
  <si>
    <t>Servo Grease MP 3 Pot (20x0.50KG)</t>
  </si>
  <si>
    <t>Amount provided for credit sales of servo 4T 20W-50 (100 can @Tk.310) 20W-40 (100 can @Tk.300) XL plus (08 can @Tk.1550) Pride-50 (04 can @Tk.1375) 4T synth (10 can @450) Grease MP-3 (20 can @ Tk.240) DO No-279 dt-14.10.2018.Ref/Bill No-279.</t>
  </si>
  <si>
    <t>280</t>
  </si>
  <si>
    <t>Invoice No-280</t>
  </si>
  <si>
    <t>Amount provided for Compensation of Servo Prede XL Plus (02 can @Tk.1550 &amp; 02 Pail @Tk.6000) DO No-280 dt-14.10.2018. Ref / Bill No-280. Previous DO No-224 dt-26.09.2018 Inv No-224. (delivery 01 drum of 210 Ltr. but customer received 160 Ltr) 50 Ltr.</t>
  </si>
  <si>
    <t>M/S Mohasin Motors</t>
  </si>
  <si>
    <t>281</t>
  </si>
  <si>
    <t>Invoice No-281</t>
  </si>
  <si>
    <t>Sales Servo Pride-50 Pail (1x20L)</t>
  </si>
  <si>
    <t>Servo Pride-50 Pail (1x20L)</t>
  </si>
  <si>
    <t>Amount provided for credit sales of servo Pride-50 (02 Pail @Tk.5360) DO No-281 date-14.10.2018. Ref / Bill No-281.</t>
  </si>
  <si>
    <t>282</t>
  </si>
  <si>
    <t>Invoice No-282 / Ref No-T 8150</t>
  </si>
  <si>
    <t>Amount provided for credit sales of servo Grease MP (10 Pail @Tk.7400) Gear Super 85W-140 (02 drum @Tk.58800) DO No-282 date-14.10.2018. Ref / Bill No-282. T-8150.</t>
  </si>
  <si>
    <t>283</t>
  </si>
  <si>
    <t>Invoice No-283</t>
  </si>
  <si>
    <t>14-Nov-2018</t>
  </si>
  <si>
    <t>Sales Servo GEM EP 00 Drum (1x182KG)</t>
  </si>
  <si>
    <t>Servo GEM EP 00 Drum (1x182KG)</t>
  </si>
  <si>
    <t>Amount provided for credit sales of servo GEM EP-00 (02 drum @Tk.70070) DO No-283 date-15.10.2018. Ref / Bill No-283.</t>
  </si>
  <si>
    <t>284</t>
  </si>
  <si>
    <t>Invoice No-284</t>
  </si>
  <si>
    <t>Sales Servo Grease MP 3  Drum (1x182KG)</t>
  </si>
  <si>
    <t>Servo Grease MP 3  Drum (1x182KG)</t>
  </si>
  <si>
    <t>Amount provided for credit sales of servo GEM HT-3 (01 drum @Tk.69160) Grease MP-3 (01 drum @Tk.71890) System HLP-46 (01 durm @Tk. 38850) DO No-284 date-15.10.2018. Ref / Bill No-284.</t>
  </si>
  <si>
    <t>285</t>
  </si>
  <si>
    <t>Invoice No-285</t>
  </si>
  <si>
    <t>Amount provided for credit sales of servo System HLP-68 (02 drum @Tk.39900) DO No-285 date-15.10.2018. Ref / Bill No-285.</t>
  </si>
  <si>
    <t>286</t>
  </si>
  <si>
    <t>Invoice No-286</t>
  </si>
  <si>
    <t>Amount provided for credit sales of servo System HLP-68 (02 drum @Tk.39900) DO No-286 date-15.10.2018. Ref / Bill No-286.</t>
  </si>
  <si>
    <t>287</t>
  </si>
  <si>
    <t>Invoice No-287</t>
  </si>
  <si>
    <t>Amount provided for credit sales of servo Grease MP-3 (01 Pail @Tk.8300) DO No-287 date-15.10.2018. Ref / Bill No-287.</t>
  </si>
  <si>
    <t>288</t>
  </si>
  <si>
    <t>Invoice No-288</t>
  </si>
  <si>
    <t>15-Nov-2018</t>
  </si>
  <si>
    <t>Amount provided for credit sales of servo Pride XL Plus (02 Pail @Tk.6000) DO No-288 date-16.10.2018. Ref / Bill No-288.</t>
  </si>
  <si>
    <t>Bismillah Auto Solution</t>
  </si>
  <si>
    <t>289</t>
  </si>
  <si>
    <t>Invoice No-289</t>
  </si>
  <si>
    <t>16-Nov-2018</t>
  </si>
  <si>
    <t>Sales Servo XEE SL 20W-50 Can (4x4L)</t>
  </si>
  <si>
    <t>Servo XEE SL 20W-50 Can (4x4L)</t>
  </si>
  <si>
    <t>Sales Servo XEE SL 20W-50 Can (20x1L)</t>
  </si>
  <si>
    <t>Servo XEE SL 20W-50 Can (20x1L)</t>
  </si>
  <si>
    <t>Amount provided for credit sales of servo XEE (1can @Tk.1244 &amp; 01 can @Tk.323) DO No-289 date-17.10.2018. Ref / Bill No-289.</t>
  </si>
  <si>
    <t>Concord Group of Companies</t>
  </si>
  <si>
    <t>290</t>
  </si>
  <si>
    <t>Invoice No-290</t>
  </si>
  <si>
    <t>17-Nov-2018</t>
  </si>
  <si>
    <t>Sales Servo GEM HT 3 Pail (1x20 KG)</t>
  </si>
  <si>
    <t>Servo GEM HT 3 Pail (1x20 KG)</t>
  </si>
  <si>
    <t>Sales Servo Gear Super 80W-90 Can (4x5L)</t>
  </si>
  <si>
    <t>Servo Gear Super 80W-90 Can (4x5L)</t>
  </si>
  <si>
    <t>Amount provided for credit sales of Servo XL Plus (03 drum @Tk.54600) Grease MP3 (01 drum @Tk.70980) GEM HT-3 (09 pail @Tk.7800) Super 80W-90 (20 can @Tk.1400) System HLP-68 (01 drum @Tk.38850) DOT-3 (200 can @Tk.270) DO No-290 dt-17.10.18. ref No-290</t>
  </si>
  <si>
    <t>291</t>
  </si>
  <si>
    <t>Invoice No-291</t>
  </si>
  <si>
    <t>Amount provided for credit sales of servo XL Plus (02 drum @Tk.54600) MP-3 (01 drum@Tk.70980) HT-3 (09 drum@Tk.7800) EP-2 (01 drum@Tk.70980) DOT-3 (200 can@Tk.270) HLP-68 (01 drum@Tk.38850) Kool (50 can@Tk.390) DO No-291 dt-17.10.18. Ref No-291</t>
  </si>
  <si>
    <t>Harun Motors</t>
  </si>
  <si>
    <t>292</t>
  </si>
  <si>
    <t>Invoice No-292</t>
  </si>
  <si>
    <t>30-Nov-2018</t>
  </si>
  <si>
    <t>Amount provided for cash sales of Servo 4T 20W-40 (40 can @Tk.290) DO No-292 date-17.10.2018. Ref / Bill No-292.</t>
  </si>
  <si>
    <t>Madina Cement Industries Ltd</t>
  </si>
  <si>
    <t>293</t>
  </si>
  <si>
    <t>Invoice No-293</t>
  </si>
  <si>
    <t>Amount provided for credit sales of servo Grease MP (02 pail @Tk.7400) DO No-293 date-17.10.2018. Ref / Bill No-293.</t>
  </si>
  <si>
    <t>M/S Lipy Steel</t>
  </si>
  <si>
    <t>294</t>
  </si>
  <si>
    <t>Invoice No-294</t>
  </si>
  <si>
    <t>Amount provided for credit sales of Servo 4T (40 can @310) 20W-40 (120 can @Tk.300) Pride-50 (08 can @Tk.1375) DO No-294 date-15.10.2018. Ref / Bill No-294.</t>
  </si>
  <si>
    <t>M/S Sujon Traders</t>
  </si>
  <si>
    <t>295</t>
  </si>
  <si>
    <t>Invoice No-295</t>
  </si>
  <si>
    <t>Amount provided for crdit sales of servo Pride XL Plus (40 can @Tk.1550) DO No-295 date-17.10.2018. Ref / Bill No-295.</t>
  </si>
  <si>
    <t>Runner Motors Limited -PDI (Bhaluka)</t>
  </si>
  <si>
    <t>296</t>
  </si>
  <si>
    <t>Invoice No-296</t>
  </si>
  <si>
    <t>Amount provided for credit sales of Servo Pride XL Plus (01 drum @Tk.57120) 85W-140 (01 drum @Tk.58800) System HLP-46 (02 drum @Tk.39900) Brak Fluid (100 can @Tk.250) DO No-296 date-17.10.2018. Ref / Bill No-296.</t>
  </si>
  <si>
    <t>297</t>
  </si>
  <si>
    <t>Invoice No-297</t>
  </si>
  <si>
    <t>Amount provided for credit sales of Servo XL Plus (01 drum @Tk.52500) GEM EP-2 (01 drum @Tk.70070) EP-00 (01 drum @Tk.70070) System HLP-46 (01 drum @Tk.35700) Brake (48 can @Tk.235) DO No-297 dt-17.10.2018. Ref / Bill No-297.</t>
  </si>
  <si>
    <t>Samena Automobiles</t>
  </si>
  <si>
    <t>298</t>
  </si>
  <si>
    <t>Invoice No-298</t>
  </si>
  <si>
    <t>Amount provided for credit sales of servo 4T 20W-50 (80 can @Tk.310) 20W-40 (120 can @Tk.300) DO No-298 date-18.10.2018. Ref / Bill No-298.</t>
  </si>
  <si>
    <t>299</t>
  </si>
  <si>
    <t>Invoice No-299</t>
  </si>
  <si>
    <t>Amount provided for credit sales of servo GEM EP-2 (07 pail @Tk.7900) DO No-299 date-18.10.2018. Ref / Bill No-299.</t>
  </si>
  <si>
    <t>S K Corporation</t>
  </si>
  <si>
    <t>300</t>
  </si>
  <si>
    <t>Invoice No-300</t>
  </si>
  <si>
    <t>Amout provided for credit sales of Servo Gear Super 80W-90 (04 can @Tk.1400 &amp; 01 drum @Tk.52500) DO No-300 date-18.10.2018. Ref / Bill No-300.</t>
  </si>
  <si>
    <t>301</t>
  </si>
  <si>
    <t>Invoice No-301 / T 8210</t>
  </si>
  <si>
    <t>Amount provided for credit sales of servo Grease MP-3 (200 can @Tk.240) Gear Super 85W-140 (80 can @Tk.1550 &amp; 02 drum @Tk.58800) Brake Fluid (200 can @Tk.250) Kool Plus (100 can @Tk.323) DO No-301 dt-18.10.2018. Ref / Bill No-301. T-8210</t>
  </si>
  <si>
    <t>M/S Adrita Motorbike</t>
  </si>
  <si>
    <t>302</t>
  </si>
  <si>
    <t>Lubricants Sales.18.10.18</t>
  </si>
  <si>
    <t>Amount provided for cash sales of servo 4T 20W-50 (40 can @Tk.310) DO No-302 date-18.10.2018. Ref / Bill No-302.</t>
  </si>
  <si>
    <t>M/S Billal Motors</t>
  </si>
  <si>
    <t>303</t>
  </si>
  <si>
    <t>Invoice No-303</t>
  </si>
  <si>
    <t>Amount provided for credit sales of Servo 4T 20w-50 (40 can @Tk.310) Pride-50 (32 can @Tk.1375) Grease MP-3 (200 pot @Tk.240) DO No-303 date-18.10.2018. Ref / Bill No-303.</t>
  </si>
  <si>
    <t>304</t>
  </si>
  <si>
    <t>Invoice No-304</t>
  </si>
  <si>
    <t>Amount provided for credit sales of servo System HLP-46 (01 drum @ Tk.39900) DO No-304 date-18.10.2018. Ref / Bill No-304.</t>
  </si>
  <si>
    <t>M/S S M Motors</t>
  </si>
  <si>
    <t>305</t>
  </si>
  <si>
    <t>Invoice No-305</t>
  </si>
  <si>
    <t>Amount provided for credit sales of servo Pride-50 (05 pail @Tk.5360) DO No-305 date-18.10.2018. Ref / Bill No-305.</t>
  </si>
  <si>
    <t>306</t>
  </si>
  <si>
    <t>Invoice No-306</t>
  </si>
  <si>
    <t>20-Nov-2018</t>
  </si>
  <si>
    <t>Sales Servo Pride-50 Drum (1x210L)</t>
  </si>
  <si>
    <t>Servo Pride-50 Drum (1x210L)</t>
  </si>
  <si>
    <t>Amount provided for credit sales of servo Pride-50 (01 drum @Tk.44100) DO No-306 date-21.10.2018. Ref / Bill No-306. (sales as per special approval by COO)</t>
  </si>
  <si>
    <t>307</t>
  </si>
  <si>
    <t>Invoice No-307</t>
  </si>
  <si>
    <t>Amount provided for credit sales of servo Grease MP-3 (01 Pail @Tk.8300) DO No-307 date-21.10.2018. Ref / Bill No-307.</t>
  </si>
  <si>
    <t>Zim Motors</t>
  </si>
  <si>
    <t>308</t>
  </si>
  <si>
    <t>Invoice No-308</t>
  </si>
  <si>
    <t>Amount provided for credit sales of servo 4T 20w-40 (20 can @Tk.315) Servo XEE (04 can @Tk.1250) DO No-308 date-21.10.2018. Ref / Bill No-308.</t>
  </si>
  <si>
    <t>309</t>
  </si>
  <si>
    <t>Invoice No-309</t>
  </si>
  <si>
    <t>Amount provided for cash sale of servo 4T 20W-40 (40 can @Tk.300) DO No-309 date-21.10.2018. Ref / Bill No-309.</t>
  </si>
  <si>
    <t>NDE Ready Mix Concrete Ltd</t>
  </si>
  <si>
    <t>310</t>
  </si>
  <si>
    <t>Invoice No-310</t>
  </si>
  <si>
    <t>Amount provided for credit sales of servo GEM EP-2 (01 drum @Tk.70070) Grear Super 85W140 (01 drum @Tk.54600) DO No-310 date-21.10.2018. Ref / Bill No-310.</t>
  </si>
  <si>
    <t>311</t>
  </si>
  <si>
    <t>Invoice No-311</t>
  </si>
  <si>
    <t>21-Nov-2018</t>
  </si>
  <si>
    <t>Amount provided for credit sales of Servo Pride XL Plus (10 pail @Tk.5800) Servo GEM EP-2 (10 Pail @Tk.7900) DO No-311 date-22.10.2018. Ref / Bill No-311.</t>
  </si>
  <si>
    <t>Spectra Engineers Ltd</t>
  </si>
  <si>
    <t>312</t>
  </si>
  <si>
    <t>Invoice No-312</t>
  </si>
  <si>
    <t>Sales Servo GEM EP 3  Drum (1x182KG)</t>
  </si>
  <si>
    <t>Servo GEM EP 3  Drum (1x182KG)</t>
  </si>
  <si>
    <t>Amount provided for credit sales of Servo GEM EP-3 (03 drum @Tk.73710) DO No-312 date-22.10.2018. Ref / Bill No-312.</t>
  </si>
  <si>
    <t>313</t>
  </si>
  <si>
    <t>Invoice No-313</t>
  </si>
  <si>
    <t>22-Nov-2018</t>
  </si>
  <si>
    <t>Amount provided for credit sales of servo GEM EP-2 (02 drum @Tk.70070) Gear Super 85W-140 (02 drum @Tk.54600) DO No-313 date-23.10.2018. Ref / Bill No-313.</t>
  </si>
  <si>
    <t>314</t>
  </si>
  <si>
    <t>Invoice No-314 / Ref No-T 8254</t>
  </si>
  <si>
    <t>Sales Servo Grease MP  Drum (1x182KG)</t>
  </si>
  <si>
    <t>Servo Grease MP  Drum (1x182KG)</t>
  </si>
  <si>
    <t>Amount provided for credit sales of servo Grease MP (10 pail @Tk.7400 &amp; 01 drum @Tk.63700) Gear Super 80W-90 (40 can @Tk.1400 &amp; 02 drum @Tk.52500) 85W-140 (40 can @Tk.1550) System HLP-68 (01 drum @Tk.40950) DO No-314 date-23.10.2018. Ref No-314/T-8254</t>
  </si>
  <si>
    <t>Sroti Motors &amp; Electronic</t>
  </si>
  <si>
    <t>315</t>
  </si>
  <si>
    <t>Invoice No-315</t>
  </si>
  <si>
    <t>Amount provided for credit sales of servo 4T 20W-50 (700 can @Tk.300) 20W-40 (800 can @Tk.290) DO No-315 date-23.10.2018 Ref / Bill No-315.</t>
  </si>
  <si>
    <t>316</t>
  </si>
  <si>
    <t>Invoice No-316</t>
  </si>
  <si>
    <t>23-Nov-2018</t>
  </si>
  <si>
    <t>Amount provided for credit sales of Servo GEM EP-3 (03 drum @Tk73710) DO No-316 date-24.10.2018. Ref / Bill No-316.</t>
  </si>
  <si>
    <t>317</t>
  </si>
  <si>
    <t>Invoice No-317</t>
  </si>
  <si>
    <t>Amount provided for credit sales of servo GEM EP-2 (01 drum @Tk.70070) Gear Super 85W-140 (02 drum @Tk.54600) DO No-317 date-24.10.2018. Ref / Bill No-317.</t>
  </si>
  <si>
    <t>318</t>
  </si>
  <si>
    <t>Invoice No-318</t>
  </si>
  <si>
    <t>Amount provided for credit sales of servo GEM EP-2 (02 drum @Tk.70070) Gear Super 85W-140 (01 drum @Tk.54600) DO No-318 date-24.10.2018. Ref / Bill No-318.</t>
  </si>
  <si>
    <t>Raj Enterprise</t>
  </si>
  <si>
    <t>319</t>
  </si>
  <si>
    <t>Lubricants Sales</t>
  </si>
  <si>
    <t>30 Days</t>
  </si>
  <si>
    <t>Amount provided for credit sales of servo 4T 20W-50 (20 can @Tk.315) 20W-40 (20 can @Tk.305) DO No-319 date-25.10.2018. Ref / Bill No-319.</t>
  </si>
  <si>
    <t>Karatoa Courier Service</t>
  </si>
  <si>
    <t>320</t>
  </si>
  <si>
    <t>Invoice No-320</t>
  </si>
  <si>
    <t>24-Nov-2018</t>
  </si>
  <si>
    <t>Amount provided for credit sales of Servo Pride-50 (02 drum @Tk.48300) DO No-320 date-25.10.2018. Ref / Bill No-320.</t>
  </si>
  <si>
    <t>Promita Oil &amp; Gas Ltd (POGL)</t>
  </si>
  <si>
    <t>321</t>
  </si>
  <si>
    <t>Invoice No-321</t>
  </si>
  <si>
    <t>Amount provided for credit sales of Servo XEE (04 can @Tk.1244) DO No-321 date-25.10.2018. Ref / Bill No-321.</t>
  </si>
  <si>
    <t>Yeasir Arafat Ruku</t>
  </si>
  <si>
    <t>322</t>
  </si>
  <si>
    <t>Invoice No-322</t>
  </si>
  <si>
    <t>Amount provided for cash Sales of servo 4T 20W-40 (01 can @Tk.300) DO No-322 date-25.10.2018. Ref / Bill No-322.</t>
  </si>
  <si>
    <t>323</t>
  </si>
  <si>
    <t>Invoice No-323</t>
  </si>
  <si>
    <t>Amount provided for credit sales of servo Gear Suepr 85W-140 (01 drum @Tk.56700) DO No-323 date-25.10.2018. Ref / Bill No-323.</t>
  </si>
  <si>
    <t>Sotota Motors</t>
  </si>
  <si>
    <t>324</t>
  </si>
  <si>
    <t>Lubricants Sales.25.10.2018</t>
  </si>
  <si>
    <t>Invoice No-324</t>
  </si>
  <si>
    <t>Amount provided for credit sales of servo Premium CF-4 (04 can @Tk.1375) XL Plus (01 drum @Tk.57500) Pride-50 (04 can @Tk.1400) Grease MP-3 (20 can @Tk.236) Grease MP (01 pail @Tk.7340) Gear super 80W-90 (4 can @Tk.1425) DO No-324 dt-25.10.18 Ref-324.</t>
  </si>
  <si>
    <t>New Bangla Motors</t>
  </si>
  <si>
    <t>325</t>
  </si>
  <si>
    <t>Invoice No-325</t>
  </si>
  <si>
    <t>Amount provided for credit sales of servo Pride XL Plus (32 can @Tk.1560 &amp; 02 pail @Tk.6042) Grease MP-3 (200 Pot @Tk.236) Gear Super 85W-140 (08 can @Tk1565) DO No-325 date-25.10.2018. Ref / Bill No-325.</t>
  </si>
  <si>
    <t>Wangs Textile</t>
  </si>
  <si>
    <t>326</t>
  </si>
  <si>
    <t>Invoice No-326</t>
  </si>
  <si>
    <t>26-Nov-2018</t>
  </si>
  <si>
    <t>Amount provided for credit sales of servo GEM EP-2 (01 pail @Tk.8500) XEE (01 can @Tk.1244) DO No-326 date-27.10.2018. Ref / Bill No-326.</t>
  </si>
  <si>
    <t>Omex Currier Service</t>
  </si>
  <si>
    <t>327</t>
  </si>
  <si>
    <t>Invoice No-327</t>
  </si>
  <si>
    <t>Amount provided for credit sales of servo Pride XL Plus (01 pail @Tk.6000) Grease MP-3 (01 pot @Tk.240) DO No-327 date-27.10.2018. Ref / Bill No-327.</t>
  </si>
  <si>
    <t>Rupshi Motors</t>
  </si>
  <si>
    <t>328</t>
  </si>
  <si>
    <t>Invoice No-328</t>
  </si>
  <si>
    <t>27-Nov-2018</t>
  </si>
  <si>
    <t>Amount provided for credit sales of servo 4T 20w-50 (40 can @Tk.300) Premium CF-4 (08 can @Tk.1325) Pride-50 (24 can @Tk.1350 &amp; 05 pail @Tk.5260) Brake Fluid (20 can @Tk.240) XEE (20 can @Tk.320) DO No-328 dt-28.10.18. Ref / Bill No-328.</t>
  </si>
  <si>
    <t>Tutul Motors</t>
  </si>
  <si>
    <t>329</t>
  </si>
  <si>
    <t>Invoice No-329</t>
  </si>
  <si>
    <t>Sales Servo Premium CF-4 15W-40 Drum (1x210L)</t>
  </si>
  <si>
    <t>Servo Premium CF-4 15W-40 Drum (1x210L)</t>
  </si>
  <si>
    <t>Amount provided for credit sales of servo Premium CF-4 15W-40 (01 drum @Tk.50274) DO No-329 date-28.10.2018. Ref / Bill No-329</t>
  </si>
  <si>
    <t>330</t>
  </si>
  <si>
    <t>Invoice No-330</t>
  </si>
  <si>
    <t>Amount provided for cash sales of servo Pride-50 (05 Pail @Tk.5360) DO No-330 date-28.10.2018. Ref / Bill No-330.</t>
  </si>
  <si>
    <t>Total:</t>
  </si>
  <si>
    <t>Payment Register</t>
  </si>
  <si>
    <t>Transportation Exp</t>
  </si>
  <si>
    <t>Payment</t>
  </si>
  <si>
    <t>332</t>
  </si>
  <si>
    <t>Labour-Exp-M &amp; S</t>
  </si>
  <si>
    <t>Local Conveyance-Ware House</t>
  </si>
  <si>
    <t>Fooding-Ware House</t>
  </si>
  <si>
    <t>Amount paid to Aminul Islam (Exe-WH) against transportation Labour Conveyance fooding bill (20.09.2018 to 27.09.2018) approved by Director (RLEL) received by Mahmudul Hasan (Exe-Accts)). Ref No-RLEL/WH/2018/035 dt-29.09.2018. approved dt-01.10.18.</t>
  </si>
  <si>
    <t>Ariful Islam (Sr.Exe-S&amp;M)-Adv(ID No-110019-Adv.)</t>
  </si>
  <si>
    <t>333</t>
  </si>
  <si>
    <t>Fuel &amp; Fooding Bill-Aug-18</t>
  </si>
  <si>
    <t>Amount paid to Md. Ariful Islam (Sr.Exe-S&amp;M) ID No: 110019 agaisnt  conveyance &amp; fooding bill Approved by Mgr-Accts (RLEL), Received by Himself.</t>
  </si>
  <si>
    <t>Towfiq Protim-(AM-.S &amp; M)-Adv(ID No-031120-Adv)</t>
  </si>
  <si>
    <t>334</t>
  </si>
  <si>
    <t>Tour at CTG-02.10.18.</t>
  </si>
  <si>
    <t>Cash paid to Towfiq Protim (Sr.Exe-S&amp;M) agaisnt  advance for Tour at CTG  approved by Director (RLEL) received by himself.</t>
  </si>
  <si>
    <t>Shamima Akther (Sr. Officer-HR)-Adv(ID No-060201-Adv)</t>
  </si>
  <si>
    <t>335</t>
  </si>
  <si>
    <t>Salary-September-18</t>
  </si>
  <si>
    <t>Amount paid to Shamima Akter (Sr Officer-HR) against advance for cash Salary  for  the month of September-18. received by herself. approved by Director (HR)</t>
  </si>
  <si>
    <t>Vehicle-Pro-1055 (2815 mm) DM-NA-13-0756-Exp</t>
  </si>
  <si>
    <t>336</t>
  </si>
  <si>
    <t>Vehicle-Expenses</t>
  </si>
  <si>
    <t>Gas &amp; Fuel</t>
  </si>
  <si>
    <t>Conveyance &amp; Fooding</t>
  </si>
  <si>
    <t>Congestion</t>
  </si>
  <si>
    <t>Amount paid to Aminul Islam (Exe-WH) against Gas fuel fooding toll bill of Vehicle No-DM-NA-13-0756 (27.09.18 to 27.09.18) Approved by Director (RLEL) Received by Shadhin (OA-Warehouse) Ref No-RLEL/WH/2018/0033 dt-29.09.2018. approved dt-02.10.18.</t>
  </si>
  <si>
    <t>337</t>
  </si>
  <si>
    <t>Over Time</t>
  </si>
  <si>
    <t>Amount paid to Aminul Islam (Exe-WH) against Over Time bill of Vehicle No-DM-NA-13-0756 (for the month of August-18) Approved by Director (RLEL) Received by Shafiq Mia (Dirver-Warehouse) Ref No-RLEL/WH/2018/Aug-18 dt-12.09.2018. approved dt-20.09.18.</t>
  </si>
  <si>
    <t>Salary Payable</t>
  </si>
  <si>
    <t>338</t>
  </si>
  <si>
    <t>September-18</t>
  </si>
  <si>
    <t>DBBL KB Br.A/C-107.110.0024153(A/C-107.110.0024153)</t>
  </si>
  <si>
    <t>Inter Bank Transfer</t>
  </si>
  <si>
    <t>Date-01.10.2018 DBBL-24153 Kawran Bazar br amount transfer to officer salary a/c against Salary for the month of September-18 approved by Hon'ble CM sir. Ref No-RLRL/Accts/DBBL/October/2018/54. date-01.10.2018.</t>
  </si>
  <si>
    <t>339</t>
  </si>
  <si>
    <t>8254396</t>
  </si>
  <si>
    <t>Ch No-8254396 date-02.10.2018 DBBL-24153 Kawran Bazar br amount paid agaisnt Management salary for the month of september-18 approved by Director (RLEL). Issuing Cheque to "binayak Dutta Gupta".</t>
  </si>
  <si>
    <t>Imrul Kayes Bayzid (Exe-S&amp;M)-Adv(ID No-110021-Adv)</t>
  </si>
  <si>
    <t>340</t>
  </si>
  <si>
    <t>Tour Bill-Autust-18</t>
  </si>
  <si>
    <t>Amount paid to Md. Imrul Kayes Bayzid ID No-110021 (Exe-S&amp;M) against  conveyan &amp; fooding, Tour bill for the month of August-18 approved by Director (RLEL) Received by Mahmudul Hasan (Exe-Accts)</t>
  </si>
  <si>
    <t>341</t>
  </si>
  <si>
    <t>Salary-Sep-18 COO</t>
  </si>
  <si>
    <t>Amount paid to Shamima Akter (Sr Officer-HR) against advance for cash Allowance  for  the month of September-18. received by herself. approved by Director (HR)</t>
  </si>
  <si>
    <t>342</t>
  </si>
  <si>
    <t>Salary-September-18-COO</t>
  </si>
  <si>
    <t>Knight Securities Ltd</t>
  </si>
  <si>
    <t>343</t>
  </si>
  <si>
    <t>Salary-August-18</t>
  </si>
  <si>
    <t>8254394</t>
  </si>
  <si>
    <t>Ch No-8254394 date-02.10.2018 DBBL-24153 Kawran bazar br amount paid against warehouse security exp for the month of August-18 approved by Director RLEL. Issuing cheque to "Knight Securities Ltd".</t>
  </si>
  <si>
    <t>S A International</t>
  </si>
  <si>
    <t>344</t>
  </si>
  <si>
    <t>Stationary-Feb-18</t>
  </si>
  <si>
    <t>8254395</t>
  </si>
  <si>
    <t>Ch No-8254395 date-02.10.2018 DBBL-24153  Kawran Bazar br amount paid against stationary purchase for the month of April, July, &amp; August-2018 approved by Sr GM sir  (Admin). Issuing cheque to " S A International".</t>
  </si>
  <si>
    <t>Sales Incentive</t>
  </si>
  <si>
    <t>345</t>
  </si>
  <si>
    <t>Employee-RLEL</t>
  </si>
  <si>
    <t>Amount paid to Binayak Dutta Gupta (COO-RLEL) agaisnt Sales Incentive (April-18 to June-18) as per management approval ($6,000.00 @Tk.85.90) received by himself.</t>
  </si>
  <si>
    <t>Binayak Dutta Gupta (COO)-Adv(ID No-090084-Adv)</t>
  </si>
  <si>
    <t>346</t>
  </si>
  <si>
    <t>Tour Bill-04.10.18</t>
  </si>
  <si>
    <t>24-Oct-2018</t>
  </si>
  <si>
    <t>Cash paid to Binayak Dutta Gupta (COO-RLEL) agaisnt advance for Tour at Bogura &amp; Dinajpur approved by Director (RLEL) received by himself.</t>
  </si>
  <si>
    <t>Bank Charge-O&amp;A</t>
  </si>
  <si>
    <t>347</t>
  </si>
  <si>
    <t>Same Bank Transfer</t>
  </si>
  <si>
    <t>This amount deducted from bank verious dated agasint bank charges as per bank reconcilliation statement for the month of September-18.</t>
  </si>
  <si>
    <t>News Paper-Office &amp; Admin</t>
  </si>
  <si>
    <t>348</t>
  </si>
  <si>
    <t>Cash paid agaisnt purchase of News paper ( Daily Banik Barta &amp; Daily Financial Express) approved by Directoer (RLEL). Received by Shahidul Islam (Sr. Exe-Admin) for the month of september-18</t>
  </si>
  <si>
    <t>Md. Zakir Hossain Antor (Sr.Exe-S&amp;C)-Adv(ID No-060110-Adv)</t>
  </si>
  <si>
    <t>349</t>
  </si>
  <si>
    <t>Labour Bill-26.9.18</t>
  </si>
  <si>
    <t>Conveyance &amp; Labor Bill-06.10.18</t>
  </si>
  <si>
    <t>26-Oct-2018</t>
  </si>
  <si>
    <t>Cash paid to Md Zakir Hossain Antor (Sr. Exe-S&amp;C) against against advance for Labor Conveyance bill for approved by Director RLEL receoved by himself.</t>
  </si>
  <si>
    <t>350</t>
  </si>
  <si>
    <t>Amount paid to Aminul Islam (Exe-WH) against transportation Labour Conveyance fooding bill (30.09.2018 to 01.10.2018) approved by Director (RLEL) received by Mahmudul Hasan (Exe-Accts)). Ref No-RLEL/WH/2018/036 dt-02.10.2018. approved dt-04.10.18.</t>
  </si>
  <si>
    <t>Md. Faisal Imam (AM-S&amp;M)-Adv(ID No-070065-Adv)</t>
  </si>
  <si>
    <t>351</t>
  </si>
  <si>
    <t>Travelling Expenses-Oct-18</t>
  </si>
  <si>
    <t>Amount paid to Md. Faisal Imam (AM-S&amp;M) ID No-0700656 agaisnt  Travelling Expenses approved by Manager-Accts (RLEL) received by Mahmudul Hasan Chowdhury (Exe-Accts)</t>
  </si>
  <si>
    <t>352</t>
  </si>
  <si>
    <t>Amount paid to Aminul Islam (Exe-WH) against Gas &amp; fuel Convyance &amp; Fooding Exp of Vehicle No-DM-NA-13-0756  Approved by Director (RLEL) Received by Mahmudul Hasan Chowdhury (Exe-Accts) Ref No-RLEL/Warehouse2018/ dt-04.10.2018. approved dt-04.10.2018</t>
  </si>
  <si>
    <t>Electric Bill-Warehouse</t>
  </si>
  <si>
    <t>353</t>
  </si>
  <si>
    <t>Water &amp; Wasa Exp.-Warehouse</t>
  </si>
  <si>
    <t>Amount paid to Md. Aminul Islam (Exe-ware) against monthly exp of electricity,wasa bill  of Aug-18 received by Md. Mahmud (Exe) approved by Director (RLEL). Bill No-RLE/Warehouse/2018/032,dt-02.10.2018</t>
  </si>
  <si>
    <t>354</t>
  </si>
  <si>
    <t>Amount paid to Aminul Islam (Exe-WH) ID:070050 against the bill of warehouse expenses,Ref No: RLEL/Warehouse2018/0037, Date-07.10.2018, Approved By Director (RLEL),Received by Mahmud(Exe-Accts)</t>
  </si>
  <si>
    <t>355</t>
  </si>
  <si>
    <t>Amount paid to Aminul Islam (Exe-WH) against Fue &amp; Gas Expenses of Vehicle No-DM-NA-13-0756  Approved by Director (RLEL) Received by Mahmudul Hasan Chowdhury (Exe-Accts) Ref No-RLEL/Warehouse2018/0035 dt-07.10.2018. approved dt-08.10.2018</t>
  </si>
  <si>
    <t>Fooding-M &amp; S</t>
  </si>
  <si>
    <t>356</t>
  </si>
  <si>
    <t>Amount paid to T M Mazumder (DGM-Sales,RLEL) against fooding bill,approved by COO(RLEL),Received by Himself.</t>
  </si>
  <si>
    <t>Vehicle DM-Cha-56-3048-Exp</t>
  </si>
  <si>
    <t>357</t>
  </si>
  <si>
    <t>Amount paid to Mizan (Driver) against the bill for Gas (04.10.2018) , approved by Director (RLEL), received by Md. Zahidur Rahman (Sr.Mgr-Sales)</t>
  </si>
  <si>
    <t>Mehedi Hasan-( AM-S &amp; M )-Adv(ID No-031100-Adv)</t>
  </si>
  <si>
    <t>358</t>
  </si>
  <si>
    <t>Conveyance Bill.10.10.2018</t>
  </si>
  <si>
    <t>Cash paid to Md Mehedi Hasan (AM-S&amp;M) agaisnt advance for conveyance &amp; fooding bill approved by Director (RLEL) received by himself.</t>
  </si>
  <si>
    <t>Local Conveyance-Office &amp; Admin</t>
  </si>
  <si>
    <t>359</t>
  </si>
  <si>
    <t>Cash Paid to Khawaja Shafkat Ehsan (AM-Admin) against Conveyance bill  for passport registration work for COO(RLEL), Approved by Sr. GM (Admin)</t>
  </si>
  <si>
    <t>360</t>
  </si>
  <si>
    <t>Cash Paid to Khawaja Md. Sohel Mallik (Sr.Officer) against Conveyance bill  (04.10.2018-07.10.2018), Approved by Manager(Accts-RLEL)</t>
  </si>
  <si>
    <t>S K Mojaffor (Sr.Exe-S&amp;M)-Adv(I D No-060142-Adv.)</t>
  </si>
  <si>
    <t>361</t>
  </si>
  <si>
    <t>Advance for Tour-11.10.2018</t>
  </si>
  <si>
    <t>23-Oct-2018</t>
  </si>
  <si>
    <t>Cash Paid to Md. Mojaffor Ali (Sr.Exe-S&amp;M) ID:060142 against advance for Tour Purpose,approved by Director (RLEL), Received by Himself</t>
  </si>
  <si>
    <t>Mahmudul Hasan Chowdhury-Adv(ID No-110011-Adv.)</t>
  </si>
  <si>
    <t>362</t>
  </si>
  <si>
    <t>Gas &amp; Fuel-11.10.18</t>
  </si>
  <si>
    <t>15-Oct-2018</t>
  </si>
  <si>
    <t>Cash paid to Mahmudul Hasan Chowdhury (Exe-Accts) ID:110011 agauinst advance for gas bill of Vehicle No : DM CHA-56-3048 (USER: COO,RLEL). Approved by Director (RLEL), Received by Himself</t>
  </si>
  <si>
    <t>363</t>
  </si>
  <si>
    <t>Cash paid to Md. Mizanur Rahman (Driver) ID: 010175, Vehicle No: DM CHA-56-3048 against fooding bill (23.09.2018-27.09.2018), Approved by Sr. GM (Admin), Received By Himself</t>
  </si>
  <si>
    <t>364</t>
  </si>
  <si>
    <t>Cash paid to Md Anwar (Helper-warehouse) against casual Salary for the month of September-18 approved by Director (HR) received by himself.</t>
  </si>
  <si>
    <t>Md. Abdur Rakib (Exe-S&amp;M)- Adv(ID No-070071-Adv)</t>
  </si>
  <si>
    <t>365</t>
  </si>
  <si>
    <t>Conveyance Bill Sep-18</t>
  </si>
  <si>
    <t>Cash paid to Md Abdur Rakib (Exe-S&amp;M) ID No-070071 against conveyance &amp; fooding bill (13.09.2018 to 29.09.2018) approved by COO (RLEL) Received by himself.</t>
  </si>
  <si>
    <t>Md. Zahidul Islam ( Sr. Officer-S&amp;M)-Adv(ID No-070068-Adv)</t>
  </si>
  <si>
    <t>366</t>
  </si>
  <si>
    <t>Tour Bill-11.10.18</t>
  </si>
  <si>
    <t>Cash paid to Md. Zahidul Islam (Sr. Officer-S&amp;M) agaisnt advance for Tour at Sylhet approved by Director (RLEL) Received by Mahmudul Hasan (Exe-accts).</t>
  </si>
  <si>
    <t>Mis.Exp</t>
  </si>
  <si>
    <t>367</t>
  </si>
  <si>
    <t>Amount paid to Muhammad Mahtab Uddin Talukder (DM-VAT &amp; Com. oper) against recuring Miscellaneous expenses for VAT return (Mushak-19) for the month of September-18 approved by GM com. Oper &amp; VAT) received by himself.</t>
  </si>
  <si>
    <t>LC 269018010231</t>
  </si>
  <si>
    <t>368</t>
  </si>
  <si>
    <t>Amount deducted from bank on 07.10.2018 agaisnt Cash Margine for LC Open of LC No-269018010231 (Invoice Value $ 22,267.50 @Tk.83.98) as per bank statement.</t>
  </si>
  <si>
    <t>GIT- 269018010231</t>
  </si>
  <si>
    <t>369</t>
  </si>
  <si>
    <t>Goods in Transit A/C</t>
  </si>
  <si>
    <t>LC Opening Commission</t>
  </si>
  <si>
    <t>VAT on LC Opening Commission</t>
  </si>
  <si>
    <t>Swift Charge</t>
  </si>
  <si>
    <t>Stamp</t>
  </si>
  <si>
    <t>Stationary</t>
  </si>
  <si>
    <t>Amount deducted from bank on 07.10.2018 against LC open com, vat on LC open com, swift charges, stamp stationary of LC No-269018010231 (Invoice Value $ 22,267.50 @Tk.83.98) as per bank statement.</t>
  </si>
  <si>
    <t>370</t>
  </si>
  <si>
    <t>Insurance</t>
  </si>
  <si>
    <t>Electronic DD/PO</t>
  </si>
  <si>
    <t>Amount deducted from bank on 04.10.2018 against PO Issued to Rupali Insurance Company Ltd agasint Marin Cover Note No-RIC/BBAB/MC-0155/10/2018 (Invoice Value $ 22,267.50 @Tk.83.98)</t>
  </si>
  <si>
    <t>LC 269018010238</t>
  </si>
  <si>
    <t>371</t>
  </si>
  <si>
    <t>Amount deducted from bank on 09.10.2018 against Cash Margine for LC Open of LC No-269018010238 (Invoice Value $22,500.00 @Tk.84.44) as per bank statement.</t>
  </si>
  <si>
    <t>GIT- 269018010238</t>
  </si>
  <si>
    <t>372</t>
  </si>
  <si>
    <t>Amount deducted from bank on 09.10.2018 agaisnt LC Open com, vat on LC Open com, swift Charges, stamp Stationary of LC No-269018010238 ( Invoice Value $ 22,500.00 @Tk.84.44) as per bank statement.</t>
  </si>
  <si>
    <t>373</t>
  </si>
  <si>
    <t>Amount deducted from bank on 09.10.2018 against PO Issued to Rupali Insuarance Company Ltd agasint Marin Cover Note  No-RIC/BBAB/0157/10/2018 of LC No-269018010238 (Invoice Value $22,500.00 @Tk.84.44)</t>
  </si>
  <si>
    <t>LC 269018010248</t>
  </si>
  <si>
    <t>374</t>
  </si>
  <si>
    <t>Amount deducted from bank on 14.10.2018 against cash margine for LC Open of LC No-269018010248 (Invoice Value $15750.00 @Tk.84.44)</t>
  </si>
  <si>
    <t>GIT- 269018010248</t>
  </si>
  <si>
    <t>375</t>
  </si>
  <si>
    <t>Amount deducted from bank on 14.10.2018 against LC open com, Vat on LC open, stamp stationary &amp; Swift Charges of LC No-269018010248 (Invoice value $ 15750.00 @Tk.84.44)</t>
  </si>
  <si>
    <t>376</t>
  </si>
  <si>
    <t>Amount deducted from bank on 14.10.2018 agaisnt PO Issued to Rupali Insurance Company Ltd against Marin Cover Note No- RIC/ BBAB/MC-0159/10/2018 (Invoice Value $ 15750.00 @Tk.84.44) of LC No-269018010248.</t>
  </si>
  <si>
    <t>LC 269018010249</t>
  </si>
  <si>
    <t>377</t>
  </si>
  <si>
    <t>Amount deducted from bank on 14.10.2018 against Cash Margine for LC Open of LC No-269018010249 (Invoice Value $ 21,6060.00 @Tk.84.03)</t>
  </si>
  <si>
    <t>GIT- 269018010249</t>
  </si>
  <si>
    <t>378</t>
  </si>
  <si>
    <t>Amount deducted from bank on 14.10.2018 against LC opern com, vat on LC Open, swift charges, stationary &amp; Stamp of LC No-269018010249 (Invoice Value $ 21660.00 @Tk.84.03)</t>
  </si>
  <si>
    <t>379</t>
  </si>
  <si>
    <t>Amount deducted from bank on 14.10.2018 against PO Issued to Rupali Insurance Company Ltd against Marin Cover Note No-RIC/BBAB/MC-0158/10/2018 (Invoice Value $ 21660.00 @Tk.84.03) of LC No-269018010249.</t>
  </si>
  <si>
    <t>GIT- 269018010188</t>
  </si>
  <si>
    <t>380</t>
  </si>
  <si>
    <t>CD</t>
  </si>
  <si>
    <t>R D</t>
  </si>
  <si>
    <t>VAT</t>
  </si>
  <si>
    <t>AIT</t>
  </si>
  <si>
    <t>ATV</t>
  </si>
  <si>
    <t>VAT on C &amp; F Com.</t>
  </si>
  <si>
    <t>Container Scanning Fee</t>
  </si>
  <si>
    <t>IT on C&amp; F Com.</t>
  </si>
  <si>
    <t>D F</t>
  </si>
  <si>
    <t>PO Commission</t>
  </si>
  <si>
    <t>Amount deducted from bank on 02.10.2018 against CD RD VAT AIT ATV &amp; other charges of LC No-269018010188/01 (Invoice Value $22845.00 @Tk.83.75) BOE No-C 1426519 dt-01.10.2018.</t>
  </si>
  <si>
    <t>381</t>
  </si>
  <si>
    <t>IBBL KB Br. A/C-20502220900011508(A/C-20202220900011508)</t>
  </si>
  <si>
    <t>27.12.17</t>
  </si>
  <si>
    <t>This amount deducted from bank  agasint Excise Duty as per bank reconcilliation statement for the month of December-17.</t>
  </si>
  <si>
    <t>382</t>
  </si>
  <si>
    <t>Amount paid to Mizanur Rahman (Driver-admin) agaisnt purchase of Gas of Vehicle No-DM-Cha-56-3048 approved by Director (RLEL) Received by himself.</t>
  </si>
  <si>
    <t>Travelling Exp-M&amp;S</t>
  </si>
  <si>
    <t>383</t>
  </si>
  <si>
    <t>Cash paid to Mizanur Rahman (Driver-Admin) agaisnt Toru with COO at Rangpur &amp; Bogura (06.10.2018 to 08.10.2018) approved by Director (RLEL). Received by himself.</t>
  </si>
  <si>
    <t>Md. Zahidur Rahman (Sr. Mgr-M&amp;S)-Adv(ID No-031249 Adv)</t>
  </si>
  <si>
    <t>384</t>
  </si>
  <si>
    <t>Pabna Tour-18.10.2018.</t>
  </si>
  <si>
    <t>Cash paid to Md Zahidur Rahman (Sr. Manager-S&amp;M) against advance for Pabna Tour approved by Director (RLEL) received by himself.</t>
  </si>
  <si>
    <t>Tarun Mitra Mazumder (RLEL-Sales)-Adv</t>
  </si>
  <si>
    <t>385</t>
  </si>
  <si>
    <t>Tour at CTG-18.10.2018</t>
  </si>
  <si>
    <t>Cash paid to Tarun Mitra Mazumder (RLEL-Sales) against Advance for Tour at Chittagong approved by Director (RLEL) received by Toufiq Protim (AM-S&amp;M) .</t>
  </si>
  <si>
    <t>386</t>
  </si>
  <si>
    <t>Cash paid to Towfiq Protim (AM-S&amp;M) agaisnt  advance for Tour at CTG  approved by Director (RLEL) received by himself.</t>
  </si>
  <si>
    <t>Generator- Exp-Ware House</t>
  </si>
  <si>
    <t>387</t>
  </si>
  <si>
    <t>Generator Exp</t>
  </si>
  <si>
    <t>Fuel- Generator</t>
  </si>
  <si>
    <t>Internet Exp-Ware House</t>
  </si>
  <si>
    <t>Printing &amp; Stationary-Warehouse</t>
  </si>
  <si>
    <t>Cash paid to Md. Aminul Islam against purchase of  fuel for Generator  of warehouse Internet  bill for the month of October-18 (10 Ltr @Tk.89) Approved by Dire (RLEL). Received by Md. Mahmud (Exe-Accts) Ref No-RLE/warehouse/2018/0033 date-15.10.2018.</t>
  </si>
  <si>
    <t>388</t>
  </si>
  <si>
    <t>Toll &amp; Parking</t>
  </si>
  <si>
    <t>Mis. Exp</t>
  </si>
  <si>
    <t>Cash paid to Md Aminul Islam (Exe-WH) agasint Fuel, fooding, Toll, &amp; Mis exe of Vehicle No-DM-NA-13-0756 (11.10.2018 to 14.10.2018) approved by Director (RLEL) received by Mahmudul Hasan (Exe-Accts). Ref No-RLEL/WH/2018/036 dt-15.10.2018.</t>
  </si>
  <si>
    <t>389</t>
  </si>
  <si>
    <t>Amount paid to Aminul Islam (Exe-WH) ID:070050 against the bill of warehouse expenses, (07.10.2018 to 14.10.2018) Ref No: RLEL/Warehouse2018/0038, Date-15.10.2018, Approved By Director (RLEL),Received by Mahmud(Exe-Accts)</t>
  </si>
  <si>
    <t>Incentive Payable</t>
  </si>
  <si>
    <t>390</t>
  </si>
  <si>
    <t>August-18</t>
  </si>
  <si>
    <t>EBL Sonargaon Road Br STD-A/C-1051350219186(STD A/C-1051350219186)</t>
  </si>
  <si>
    <t>Transfered</t>
  </si>
  <si>
    <t>Date-18.10.2018 EBL Sonargaon Road br amount transfered to Officers Salary a/c agaisnt Sales Incentive for the month of August-2018 approved by Hon'ble CM sir. Ref No-RLEL/Accts/EBL/October/18/57 date-18.10.2018.</t>
  </si>
  <si>
    <t>Jayedur Rahim (Exe-Admin)-Adv(ID No-010506-Adv)</t>
  </si>
  <si>
    <t>391</t>
  </si>
  <si>
    <t>Insurance Renwal</t>
  </si>
  <si>
    <t>Cash paid to Jayedur Rahim (Exe-Admin) agaisnt vehicle registration renewal bill of Vehicle No-DM-NA-13-0756 approved by Director (RLEL) Received by Rabiul Islam (OA-Admin)</t>
  </si>
  <si>
    <t>392</t>
  </si>
  <si>
    <t>Conveyance Bill-22.10.18</t>
  </si>
  <si>
    <t>Cash paid to Md Abdur Rakib (Exe-S&amp;M) ID No-070071 against Advance for conveyance &amp; fooding bill approved by Director (RLEL) Received by himself.</t>
  </si>
  <si>
    <t>393</t>
  </si>
  <si>
    <t>Sales Incentive-August-18</t>
  </si>
  <si>
    <t>Cash paid to Shamima Akter (Sr Officer-HR) against advance for Sales Incentive  for  the month of August-18. received by herself. approved by Director (HR)</t>
  </si>
  <si>
    <t>394</t>
  </si>
  <si>
    <t>This amount deducted from bank  agaisnt bank charges verious deted as per bank reconcilliation statement for the month of September-18.</t>
  </si>
  <si>
    <t>395</t>
  </si>
  <si>
    <t>LC 269018010254</t>
  </si>
  <si>
    <t>396</t>
  </si>
  <si>
    <t>Amount deducted from bank on 17.10.2018 against Cash Margine for LC Open of LC No-269018010254 (Invoice Value $ 20,722.50 @Tk.84.45) PI No-065 date-19.09.2018.</t>
  </si>
  <si>
    <t>GIT- 269018010254</t>
  </si>
  <si>
    <t>397</t>
  </si>
  <si>
    <t>Amount deducted from bank on 17.10.2018 against LC open com, vat on LC open com, Stationary, Stamp, swift charges of LC No-269018010254 (Invoice Value $ 20722.50 @Tk.84.45) PI No-65 date-19.09.2018.</t>
  </si>
  <si>
    <t>398</t>
  </si>
  <si>
    <t>Amount deducted from bank on 17.10.2018 against PO Issued to Rupali Insurance Company Ltd for Marine Cover Note No-RIC/BBAB/MC-0165/10/2018 of LC No-269018010254 (PI No-65 dt-19.09.2018)</t>
  </si>
  <si>
    <t>LC 269018010255</t>
  </si>
  <si>
    <t>399</t>
  </si>
  <si>
    <t>Amount deducted from bank on 21.10.2018 against Cash Margine for LC Open of LC No-269018010255 (Invoice Value $ 23190.00 @Tk.84.09) PI No-072 date-07.09.2018.</t>
  </si>
  <si>
    <t>GIT- 269018010255</t>
  </si>
  <si>
    <t>400</t>
  </si>
  <si>
    <t>Amount deducted from bank on 21.10.2018 against LC open Com, Vat on LC open com, swift charges stamp &amp; Stationary of L C No-269018010255 (Invoice Value $ 23,190.00 @Tk.84.09) PI No-072 dt-07.09.2018.</t>
  </si>
  <si>
    <t>401</t>
  </si>
  <si>
    <t>Amount deducted from bank on 21.10.2018 against PO Issued to Rupali Insurance Company Ltd for Marine Cover Note No-RIC/BBAB/MC-0171/10/2018 (PI No-072 date-07.09.2018).</t>
  </si>
  <si>
    <t>LC 269018010256</t>
  </si>
  <si>
    <t>402</t>
  </si>
  <si>
    <t>Amount deducted from bank on 21.10.2018 against Cash Margine for LC Open of LC No-269018010256 (Invoice Value $15750.00 @Tk.84.44) PI No-085 date-11.10.2018.</t>
  </si>
  <si>
    <t>GIT- 269018010256</t>
  </si>
  <si>
    <t>403</t>
  </si>
  <si>
    <t>Amount deducted from bank on 21.10.2018 against LC Open Com, Vat on LC open com, swift charges stationary &amp; stamp of LC No-269018010256 ( Invoice Value $ 15750.00 @ Tk.84.44) PI No-085 date-11.10.2018.</t>
  </si>
  <si>
    <t>404</t>
  </si>
  <si>
    <t>Amount deducted from bank on 21.10.2018 against PO Issued to Rupali Insurance Company Ltd for Marine Cover Note No-RIC/BBAB/MC-0170/10/2018 (Invoice Value $15750.00 @Tk.83.85) PI No-085 date-11.10.2018.</t>
  </si>
  <si>
    <t>LC 269018010257</t>
  </si>
  <si>
    <t>405</t>
  </si>
  <si>
    <t>Amount deduted from bank on 21.10.2018 against Cash Margine for LC open of LC No-269018010257 (Invoice Value $27050.00 @Tk.83.92) PI No-086 date-11.10.2018.</t>
  </si>
  <si>
    <t>GIT- 269018010257</t>
  </si>
  <si>
    <t>406</t>
  </si>
  <si>
    <t>Amount deducted from bank on 21.10.2018 against LC open com, Vat on LC opern com, swift charges, stamp, stationary of LC No-269018010257 (Invoice Value $ 27050.00 @Tk.83.92) PI No-086 date-11.10.2018.</t>
  </si>
  <si>
    <t>407</t>
  </si>
  <si>
    <t>Amount deducted from bank on 21.10.2018 against PO Issued to Rupali Insurance company Ltd for Marine Cover Note No-RIC/BBAB/MC-0172/10/2018 (Invoice Value $ 27050.00 @Tk.83.85) PI No-086 date-11.10.2018.</t>
  </si>
  <si>
    <t>Md Ahsan Habib (Exe-S&amp;M)(ID No-070064-Adv)</t>
  </si>
  <si>
    <t>408</t>
  </si>
  <si>
    <t>Tour-23.10.2018</t>
  </si>
  <si>
    <t>Cash paid to Md Ahsan Habib (Exe-S&amp;M) against advance for tour bill approved by Director (RLEL) Received by Mahmudul Hasan Chowdhury (Exe-Accts).</t>
  </si>
  <si>
    <t>Ware House Rent-Head Office</t>
  </si>
  <si>
    <t>409</t>
  </si>
  <si>
    <t>Cash paid against Issuing VAT Challan  for warehouse rent at Head Office for the month of October-2018. Issuing VAT Challan  No-118 date-23.10.2018 Sonali Bank Ltd Kawran Bazar Br.</t>
  </si>
  <si>
    <t>410</t>
  </si>
  <si>
    <t>Labor Bill-10188/1</t>
  </si>
  <si>
    <t>Labor Bill &amp; Warehouse Expenses.24.10.2018</t>
  </si>
  <si>
    <t>Cash paid to Md Zakir Hossain Antor (Sr. Exe-S&amp;C) against against advance for Labor Conveyance bill &amp; Warehouse Expense, approved by Director RLEL received by himself.</t>
  </si>
  <si>
    <t>Vehicle DM-GA-19-9677-Exp</t>
  </si>
  <si>
    <t>411</t>
  </si>
  <si>
    <t>Cash Paid to Md. Shofiq (Driver) ,Vehicle No: DM GA 19-9677 against overtime bill. Approved by Sr. GM (Admin). Received by Himself.</t>
  </si>
  <si>
    <t>412</t>
  </si>
  <si>
    <t>Gas &amp; Fuel-24.10.2018</t>
  </si>
  <si>
    <t>Cash paid to Mahmudul Hasan Chowdhury (Exe-Accts) ID:110011 agauinst advance for gas bill of Vehicle No : DM CHA-56-3048 (USER: COO,RLEL) &amp; DM GA-19-96-77 (USER: Director &amp; Head Of Sales-RLEL). Approved by Director (RLEL), Received by Himself</t>
  </si>
  <si>
    <t>Purchase Register</t>
  </si>
  <si>
    <t>Indian Oil Corporation Limited</t>
  </si>
  <si>
    <t>Purchase</t>
  </si>
  <si>
    <t>16</t>
  </si>
  <si>
    <t>Purchase Servo Pride XL Plus 15W-40-Drum (1x210L)</t>
  </si>
  <si>
    <t>Being the amount provided for purchase of Lubricant from Indian Oil Corporation Ltd. of LC No-269018010188/ 1st con. dt-01.10.2018 ($ 22845.00 @Tk-83.89 ) BOE No-C 1426519  dt-01.10.2018, (75 drum)</t>
  </si>
  <si>
    <t>Journal Register</t>
  </si>
  <si>
    <t>Journal</t>
  </si>
  <si>
    <t>Mahmudul Hasan Chowdhury-Adv</t>
  </si>
  <si>
    <t>Gas &amp; Fuel-04.09.18</t>
  </si>
  <si>
    <t>3-Oct-2018</t>
  </si>
  <si>
    <t>Amount adjusted with the adv to Mahmudul Hasan Chowdhury (Exe-Accts) ID: 110011 against conveyance bill (30.09.2018) , Approved By Manager (Accts-RLEL)</t>
  </si>
  <si>
    <t>Amount adjusted with the advance to Mahmudul hasan Chowdhury (Exe-Accts) ID: 110011 against the bill for Gas &amp; Fuel of DM Cha-563048 (User:COO,RLEL), 06.09.2018 to 19.09.2018, Approved by Director (RLEL)</t>
  </si>
  <si>
    <t>Printing &amp; Stationary</t>
  </si>
  <si>
    <t>Stationary-April-18</t>
  </si>
  <si>
    <t>VAT Deducted at Source</t>
  </si>
  <si>
    <t>5% S A International</t>
  </si>
  <si>
    <t>Amount provided for purchase of stationary (stapler pin clear file eraser glue etc) for the month of April, July, August-2018 (bill amount tk-2822,1667, &amp; 9463 and 5% vat-Tk.698).approved by Sr GM Sir (Admin)</t>
  </si>
  <si>
    <t>Binayak Dutta Gupta (COO)-Adv</t>
  </si>
  <si>
    <t>Tour Bill-16.09.2018</t>
  </si>
  <si>
    <t>Amount adjusted with adv to Binayak Dutta Gupta (COO) RRLEL against Tour bill at Sylhet (17.09.2018 to 18.09.2018) Approved by Hon'ble VCM Sir.</t>
  </si>
  <si>
    <t>IOCL-Program-20.9.18</t>
  </si>
  <si>
    <t>19-Oct-2018</t>
  </si>
  <si>
    <t>Tour Bill-6.9.18</t>
  </si>
  <si>
    <t>5-Oct-2018</t>
  </si>
  <si>
    <t>Amount adjusted with adv to Binayak Dutta Gupta (COO) RRLEL against Tour bill at Barishal &amp; Khulna (09.09.2018 to 13.09.2018) Approved by Hon'ble VCM Sir.</t>
  </si>
  <si>
    <t>Md. Zahidul Islam ( Sr. Officer-S&amp;M)-Adv</t>
  </si>
  <si>
    <t>Tour Bill-19.07.2018</t>
  </si>
  <si>
    <t>18-Aug-2018</t>
  </si>
  <si>
    <t>Amount adjusted with the adv to Md Zahidul Islam (Sr. Officer-S&amp;M) ID" 070068 against Travelling Expenses (13.08.2018 to11.09.2018) , Approved by COO (RLEL)</t>
  </si>
  <si>
    <t>Amount adjusted with adv to Binayak Dutta Gupta (COO) RRLEL against Tour bill at CTG for Servo Lubricant Industrial Meet program with IOCL (23.09.18 to 24.09.2018) Approved by Hon'ble VCM Sir.</t>
  </si>
  <si>
    <t>Promita Oil &amp; Gas Ltd</t>
  </si>
  <si>
    <t>CM's Control A/C</t>
  </si>
  <si>
    <t>Amount Transfered from CM' Control a/c to Promita OIl &amp; Gas Ltd control a/c agaisnt share money deposite as per Hon'ble CM's Instruction</t>
  </si>
  <si>
    <t>Mobile Bill</t>
  </si>
  <si>
    <t>Grameenphone Ltd</t>
  </si>
  <si>
    <t>Amount provided for Mobile bill for the month of September-18 approved by Director (HR &amp; QEHR)</t>
  </si>
  <si>
    <t>Md. Faisal Imam (AM-S&amp;M)-Adv</t>
  </si>
  <si>
    <t>Tour Bill-July-18</t>
  </si>
  <si>
    <t>4-Aug-2018</t>
  </si>
  <si>
    <t>Toru Bill-August-18</t>
  </si>
  <si>
    <t>19-Sep-2018</t>
  </si>
  <si>
    <t>Amount adjusted with the advance to Faisal Imam(AM-S&amp;M) against Travelling Expenses (01.09.18 to 23.09.2018), Approved by COO (RLEL)</t>
  </si>
  <si>
    <t>Prov for C&amp;F</t>
  </si>
  <si>
    <t>LC No-10175/01-C&amp;F</t>
  </si>
  <si>
    <t>M/S Shamsur Rahman</t>
  </si>
  <si>
    <t>IT on C&amp;F LC No-10175/01</t>
  </si>
  <si>
    <t>C&amp;F Bill No-11343</t>
  </si>
  <si>
    <t>Amount adjusted with M/S Shamsur Rahman against  C&amp;F bill of LC No-269018010175/01 B/E No-C 1355825 dt-15.09.2018. Approved by GM (Com Oper). C&amp;F Bill No-11343 dt-30.09.2018 (718  pkgs).</t>
  </si>
  <si>
    <t>LC No-10153/01-C&amp;F</t>
  </si>
  <si>
    <t>IT on C&amp;F LC No-10153/01</t>
  </si>
  <si>
    <t>C&amp;F Bill No-11344</t>
  </si>
  <si>
    <t>Amount adjusted with M/S Shamsur Rahman against  C&amp;F bill of LC No-269018010153/01 B/E No-C 1355827 dt-15.09.2018. Approved by GM (Com Oper). C&amp;F Bill No-11344 dt-30.09.2018 (75  pkgs).</t>
  </si>
  <si>
    <t>Sales-Promotion</t>
  </si>
  <si>
    <t>Sales Promotion</t>
  </si>
  <si>
    <t>Amount provided for Free Issue of Servo Pride XL Plus 15W-40 (04 can @Tk.1400 &amp; 02 pail @Tk. 5400) for promotional activities approved by COO (RLEL). Ref No-RLEL/NS/2018-19/017. dt-30.09.2018. DO No-250 dt-02.10.2018.</t>
  </si>
  <si>
    <t>Labour Exp-Warehouse</t>
  </si>
  <si>
    <t>Fooding</t>
  </si>
  <si>
    <t>Entertainment-M &amp; S</t>
  </si>
  <si>
    <t>Md. Zakir Hossain Antor (Sr.Exe-S&amp;C)-Adv</t>
  </si>
  <si>
    <t>Amount adjusted with adv to Zakir Hossain Antor (Sr. Exe-S&amp;C) against unloading labor bill, fooding, conveyance &amp; Entertainment Exp. (17.09.2018 to 06.10.2018. approved by Director (RLEL)</t>
  </si>
  <si>
    <t>Amount adjusted with the adv to Mahmudul Hasan Chowdhury (Exe-Accts) ID: 110011 against conveyance bill (04.10.2018) , Approved By Manager (Accts-RLEL)</t>
  </si>
  <si>
    <t>Cash paid to Shafiq Khan (Driver) agaisnt purchase of GAS (08.10.2018 to 09.10.2018)  for Vehicle No-DM-GA-19-9677 approved by Director (RLEL) received by himself.</t>
  </si>
  <si>
    <t>Local Conveyance-M &amp; S</t>
  </si>
  <si>
    <t>Mehedi Hasan-( AM-S &amp; M )-Adv</t>
  </si>
  <si>
    <t>Conveyance Bill-17.9.18</t>
  </si>
  <si>
    <t>Amount adjusted with the adv to Md. Mehedi Hasan (AM-S&amp;M) with conveyance &amp; food bill *(09.09.2018-30.09.2018),Approved by COO(RLEL)</t>
  </si>
  <si>
    <t>Towfiq Protim-(AM-.S &amp; M)-Adv</t>
  </si>
  <si>
    <t>Tour Bill-CTG</t>
  </si>
  <si>
    <t>Amount adjusted with the advance to Towfiq Protim(AM-S&amp;M) against Travelling Expenses (02.10.18 to 05.10.2018), Approved by COO (RLEL)</t>
  </si>
  <si>
    <t>Md. Shamim Ahsan (AM-S&amp;M)-Adv</t>
  </si>
  <si>
    <t>Tour-10.08.2018</t>
  </si>
  <si>
    <t>9-Sep-2018</t>
  </si>
  <si>
    <t>Amount adjusted with the adv to Md. Shamim Ahsan(AM-S&amp;M) with Bike Allowances &amp; food bill *(03.05.2018-17.05.2018),Approved by COO(RLEL)</t>
  </si>
  <si>
    <t>Amount adjusted with the adv to Md. Shamim Ahsan(AM-S&amp;M) with Bike Allowances &amp; food bill *(23.06.2018-28.06.2018),Approved by COO(RLEL)</t>
  </si>
  <si>
    <t>Amount adjusted with the adv to Md. Shamim Ahsan(AM-S&amp;M) with Bike Allowances &amp; food bill *(01.07.2018-31.07.2018),Approved by COO(RLEL)</t>
  </si>
  <si>
    <t>Local Conveyance &amp; Fooding-09.10.2018</t>
  </si>
  <si>
    <t>Amount adjusted with the adv to Md. Shamim Ahsan(AM-S&amp;M) with Bike Allowances &amp; food bill *(01.08.2018-30.08.2018),Approved by COO(RLEL)</t>
  </si>
  <si>
    <t>Gas &amp; Fuel-25.09.2018</t>
  </si>
  <si>
    <t>Cash paid to Shafiq Khan (Driver) agaisnt purchase of GAS (09.10.2018)  for Vehicle No-DM-GA-19-9677 approved by Director (RLEL) received by himself.</t>
  </si>
  <si>
    <t>(cancelled)</t>
  </si>
  <si>
    <t>Ware House Rent</t>
  </si>
  <si>
    <t>Abdul Aziz</t>
  </si>
  <si>
    <t>October-18</t>
  </si>
  <si>
    <t>36th Inst</t>
  </si>
  <si>
    <t>10-Oct-2018</t>
  </si>
  <si>
    <t>15% Vat Abdul Aziz</t>
  </si>
  <si>
    <t>TAX Deducted at Source</t>
  </si>
  <si>
    <t>5% Abdul Aziz</t>
  </si>
  <si>
    <t>Being the amount provided for Warehouse rent at Targas for the month of October-18 VAT-15% &amp; TAX-5% deducted at sourch (vat tk-2,888 &amp; tax tk-962) &amp; Adjusted advance rent (tk-13,000).</t>
  </si>
  <si>
    <t>Amount adjusted with Mahmudul Hasan Chowdhury (Exe-Accts) ID: 110011 against Labour Bill for loading 4 ctn (50Tk per ctn), Approved by Director (RLEL)</t>
  </si>
  <si>
    <t>Md. Abdur Rakib (Exe-S&amp;M)- Adv</t>
  </si>
  <si>
    <t>Amount adjusted with the adv to Md. Abdur Rakib (Exe-S&amp;M) Local Conveyance &amp; food bill (13.09.2018 to 29.09.2018),Approved by COO(RLEL)</t>
  </si>
  <si>
    <t>Shamima Akther (Sr. Officer-HR)-Adv</t>
  </si>
  <si>
    <t>Amount adjsuted with adv to Shamima Akter Ripa (Sr. Officer-HR) agaisnt cash salary of Supply Chain, Management &amp; Sales dept for the month of September-2018 approved by Director (HR).</t>
  </si>
  <si>
    <t>Clearing &amp; Forwarding</t>
  </si>
  <si>
    <t>C&amp;F Bill No-11455</t>
  </si>
  <si>
    <t>Amount adjusted with M/S Shamsur Rahman against C&amp;F bill of LC No-269018010188/1  for Lubricant Clearing (BOE No-C 1426519 dt-01.10.2018) approved by GM sir (VAT &amp; Com Oper). C&amp;F Bill No-11455 date-08.10.2018.</t>
  </si>
  <si>
    <t>Truck Fare &amp; Unloading</t>
  </si>
  <si>
    <t>Prov for Truck Fare</t>
  </si>
  <si>
    <t>LC No-10188/1-Unloading</t>
  </si>
  <si>
    <t>LC No-10188/01-Truck Fare</t>
  </si>
  <si>
    <t>Amount provided for Prov for Truck fare &amp; unloading bill of LC No-269018010188/01</t>
  </si>
  <si>
    <t>AIT-Import</t>
  </si>
  <si>
    <t>Amount provided for AIT &amp; IT on C&amp;F commission of LC No-269018010188 /01 B/E No- C 1426519 dt-01.10.2018. ($ 22845.00 @ Tk.83.75) 1st consignment.</t>
  </si>
  <si>
    <t>Income Tax for the Period</t>
  </si>
  <si>
    <t>GIT-269018010188</t>
  </si>
  <si>
    <t>30-Jun-2019</t>
  </si>
  <si>
    <t>Provision for Taxation</t>
  </si>
  <si>
    <t>Amount provided for the provision for taxation of LC No-269018010188/01 Amount of tk-97586.25 B /E No-C 1426519 dt-01.10.2018 ($ 22845.00 @Tk.83.75) 1st consignment.</t>
  </si>
  <si>
    <t>LC 269018010188</t>
  </si>
  <si>
    <t>Fitness Fees</t>
  </si>
  <si>
    <t>Jayedur Rahim (Exe-Admin)-Adv</t>
  </si>
  <si>
    <t>Tax,Token 7 Fitness</t>
  </si>
  <si>
    <t>Amount adjusted with adv to Jayedur Rahman (Exe-Admin) ID No-010506 agaisnt Tax-Token &amp; Fitness renewal of Vehicle No DM-NA-13-0756 apporved by Sr. GM sir.</t>
  </si>
  <si>
    <t>Route Pemit-Renewal</t>
  </si>
  <si>
    <t>Amount adjusted with adv to Jayedur Rahman (Exe-Admin) ID No-010506 agaisnt Route Permit renewal of Vehicle No DM-NA-13-0756 apporved by Sr. GM sir.</t>
  </si>
  <si>
    <t>Insurance Renewal</t>
  </si>
  <si>
    <t>Amount adjusted with adv to Jayedur Rahman (Exe-Admin) ID No-010506 agaisnt Insurance renewal of Vehicle No DM-NA-13-0756 apporved by Sr. GM sir.</t>
  </si>
  <si>
    <t>M/S S S Enterprise</t>
  </si>
  <si>
    <t>331</t>
  </si>
  <si>
    <t>Lubrican Sales-03.12.17</t>
  </si>
  <si>
    <t>S S Enterprise</t>
  </si>
  <si>
    <t>Invoice No-984</t>
  </si>
  <si>
    <t>Customer Balance was adjusted after reconcilling withcustomer deposit information</t>
  </si>
  <si>
    <t>Amount provided for Sales Incentive for the month of August-2018 (Employee Sales Incentive) approved by Director (HR)</t>
  </si>
  <si>
    <t>Runner Motors Ltd Control A/C</t>
  </si>
  <si>
    <t>Onlince Cash date-14.10.2018 PBL-406 Borguna br Borguna amount received agaisnt Lubricant sales adjusted with RML Control a/c (Samir &amp; Brothers) Information provided by Md. Kamruzzaman (Exe-S&amp;M).</t>
  </si>
  <si>
    <t>Documentation Fees-Offic &amp; Admin</t>
  </si>
  <si>
    <t>Documentation Fees Office &amp; Admin</t>
  </si>
  <si>
    <t>Trade Licence Renewal Fee</t>
  </si>
  <si>
    <t>Yeasir Arafat Ruku (Exe-Admin-Ligal)-Adv</t>
  </si>
  <si>
    <t>Trade Licence</t>
  </si>
  <si>
    <t>12-Sep-2018</t>
  </si>
  <si>
    <t>Amount adjussted with the advance to yeasir Arafat Ruku (Sr.Exe-Legal Admin) ID: 010430, Against the bill for Renewal of Trade Licence of Runner Lube &amp; Energy Ltd (Head Office) &amp; Runner Lube &amp; Energy Ltd (138,Tejgaon I/A,Dhaka-1208)</t>
  </si>
  <si>
    <t>Amount adjusted with the adv to Mahmudul Hasan Chowdhury (Exe-Accts) against the fooding &amp; Conveyance bill of Vehicle No:  DM-GHA-199677,approved by Director (RLEL)</t>
  </si>
  <si>
    <t>Amount adjusted with the adv to Mahmudul Hasan Chowdhury (Exe-Accts) ID: 110011 agaisnt purchase of Gas of Vehicle No-DM-Cha-56-3048 approved by Director (RLEL)</t>
  </si>
  <si>
    <t>INR Purchase</t>
  </si>
  <si>
    <t>30-Sep-2018</t>
  </si>
  <si>
    <t>Amount adjusted wtih adv to Zakir Hossain Antor (Sr.Exe-S&amp;C) agaisnt Labour bill for Lubricant unloading of LC No-10188/01 approved by Director RLEL.</t>
  </si>
  <si>
    <t>Amount adjusted with the adv to Mahmudul Hasan Chowdhury (Exe-Accts) ID: 110011 against Driver's Overtime bill Vehicle No-DM-Cha-56-3048 approved by Director (RLEL)</t>
  </si>
  <si>
    <t>Amount adjusted with the adv to Mahmudul Hasan Chowdhury (Exe-Accts) ID: 110011 against Driver's Conveyance &amp; Fooding Bill of Vehicle No-DM-Cha-56-3048 approved by Director (RLEL)</t>
  </si>
  <si>
    <t>Md. Harun Ar Rashid (Sr. Exe-S&amp;M)-Adv</t>
  </si>
  <si>
    <t>Tour-July-18</t>
  </si>
  <si>
    <t>30-Aug-2018</t>
  </si>
  <si>
    <t>Tour Bill-August-18</t>
  </si>
  <si>
    <t>Amount adjusted with the adv to Md. Harun Ar Rashid (Sr.Exe-S&amp;M) ID:110018, against travelling expenses (04.08.2018 to 30.08.2018), Approved by COO (RLEL)</t>
  </si>
  <si>
    <t>Amount adjuste with the adv to Towfiq Protim (AM-S&amp;M) ID: 031120 against travelling expenses (21.10.2018 - 23.10.2018) , Aprroved by COO (RLEL)</t>
  </si>
  <si>
    <t>AIT-Others</t>
  </si>
  <si>
    <t>Square Formulations Ltd</t>
  </si>
  <si>
    <t>Square Formulation Limited</t>
  </si>
  <si>
    <t>Inv/RLE/16-17/S/138/09.11.16</t>
  </si>
  <si>
    <t>Amount adjusted With Square Formulations Ltd for TDS , TR Challan No : 305, Sonali Bank Ltd ,  Br, Date-11.01.2017</t>
  </si>
  <si>
    <t>Repair &amp; Maintanance</t>
  </si>
  <si>
    <t>Amount adjusted with the adv to Mahmudul Hasan Chowdhury (Exe-Accts) ID: 110011 against Repair &amp; maintanance Bill of Vehicle No-DM-Cha-56-3048 approved by Director (RLEL)</t>
  </si>
  <si>
    <t>Travelling-Foreign</t>
  </si>
  <si>
    <t>Amount adjuste with the adv to Mahmudul Hasan Chowdhury (Exe-Accts) ID: 110011 against Purchasing of Rupees(10555 Rupees @ 1.24 BDT) for travelling bill (05.09.2018-06.09.2018) of guest from IOCL ( Mr. Hiran Kumar Ganguly), Approved by Hon'ble VCM Sir</t>
  </si>
  <si>
    <t>Amount adjusted wit the adv to COO(RLEL) ID: 090084 against travelling exepenses (06.10.2018-08.10.2018), Approved by Hon'ble VCM Sir</t>
  </si>
  <si>
    <t>Credit Note Register</t>
  </si>
  <si>
    <t>Jamuna Traders</t>
  </si>
  <si>
    <t>Credit Note</t>
  </si>
  <si>
    <t>13</t>
  </si>
  <si>
    <t>Invoice No-1108</t>
  </si>
  <si>
    <t>Amount provided for credit sales cancel of Servo Pride-50 (20 can @1350, &amp; 01 drum @tk.50400) Pride XL plus (01 drum @Tk.54600) Gear super 85W-140 (01 drum @Tk.56700) DO No-808 dt-30.04.2018. Invoice No-1108.</t>
  </si>
  <si>
    <t>Siraj Motors</t>
  </si>
  <si>
    <t>14</t>
  </si>
  <si>
    <t>Invoice No-1095</t>
  </si>
  <si>
    <t>Amount provided for credit sales cancel of Servo Pride-50 (01 drum @Tk.48300) DO No-796 date-26.04.2018.Invoice No-1095.Approved by Mgr-accts.</t>
  </si>
  <si>
    <t>Hannnan Motors Parts Enterprise</t>
  </si>
  <si>
    <t>15</t>
  </si>
  <si>
    <t>Invoice No-1243</t>
  </si>
  <si>
    <t>27-Jul-2018</t>
  </si>
  <si>
    <t>Amount provided for credit sales cancel of Servo 4T 20W-50 (80 can @Tk.300) DO No-944 date-28.06.2018. Invoice No-1243. approved by Mgr-Accts (RLEL).</t>
  </si>
  <si>
    <t>Amount provided for credit sales of Servo Pride-50 (01 pail @Tk.5300) DO No-512 date-06.02.2018. Invoice No-813. Approved by Mgr-Accts (RLEL)</t>
  </si>
  <si>
    <t>Alam Trading Agency</t>
  </si>
  <si>
    <t>17</t>
  </si>
  <si>
    <t>Invoice No-1001</t>
  </si>
  <si>
    <t>Amount provided for credit sales cancel of Servo 4T 20W-40 (06 can @Tk.300) 4T Synth (05 can @Tk.450) DO No-702 date-28.03.2018. Invoice No-1001. approved by Mgr-Accts (RLEL)</t>
  </si>
  <si>
    <t>Mahin Enterprise</t>
  </si>
  <si>
    <t>18</t>
  </si>
  <si>
    <t>Invoice No-1058</t>
  </si>
  <si>
    <t>Amount provided for credit sales of servo 4T 20W-50 (09 can @Tk.310) DO No-759 date-17.04.2018. Invoice No-1058. Approved by Mgr-Accts (RLEL)</t>
  </si>
  <si>
    <t>Invoice No-105</t>
  </si>
  <si>
    <t>7-Sep-2018</t>
  </si>
  <si>
    <t>Amount provided for credit sales cancel of Servo Pride XL Plus (12 can @Tk.1550) DO No-621 date-27.02.2018. Invoice No-921.</t>
  </si>
  <si>
    <t>Mannan Motors Parts</t>
  </si>
  <si>
    <t>Invoice No-906</t>
  </si>
  <si>
    <t>Amount provided for credit sales of servo Pride-50 (02 pail @Tk.5360) DO No-606 date-26.02.2018. Invoice No-906. approved by Mgr-Accts (RLEL)</t>
  </si>
  <si>
    <t>Bismillah Auto Parts</t>
  </si>
  <si>
    <t>Invoice No-1232</t>
  </si>
  <si>
    <t>10-Jul-2018</t>
  </si>
  <si>
    <t>Amount provided for credit sales of Servo 4T 20W-50 (80 can @Tk.310) DO No-933 date-25.06.2018. Invoice No-1232. Approved by Mgr-Accts (RLEL)</t>
  </si>
  <si>
    <t xml:space="preserve">Sales </t>
  </si>
  <si>
    <t>Coo Sir</t>
  </si>
  <si>
    <t>Nazib Sir</t>
  </si>
  <si>
    <t>28-Oct-2018 to 31-Oct-2018</t>
  </si>
  <si>
    <t>Maa Autos (Dhk)</t>
  </si>
  <si>
    <t>M/S Tanvir Traders</t>
  </si>
  <si>
    <t>Sales Servo System HLP-32 Drum (1x210L)</t>
  </si>
  <si>
    <t>Stone Bricks Ltd</t>
  </si>
  <si>
    <t>Larsen &amp; Toubro Limited</t>
  </si>
  <si>
    <t>Sales Servo Press 100-Drum (1x210L)</t>
  </si>
  <si>
    <t>Sales  Servo Mesh SP 460 Drum (1x210L)</t>
  </si>
  <si>
    <t>Sales Servo System XLP-68 Drum (1x210L)</t>
  </si>
  <si>
    <t>Sales Servo Prime 46G Durm (1x210L)</t>
  </si>
  <si>
    <t>Nozipur Autos</t>
  </si>
  <si>
    <t>M/S Ibrahim Motors</t>
  </si>
  <si>
    <t>M/S Sony Lubricants Center</t>
  </si>
  <si>
    <t>M/S J S Corporation</t>
  </si>
  <si>
    <t>Invoice No-331</t>
  </si>
  <si>
    <t>Amount provided for credti sales of servo System HLP-46 (01 drum @Tk.39900) Kool Plus (100 can @Tk.390) DO No-331 date-28.10.2018. Ref / Bill No-331.</t>
  </si>
  <si>
    <t>Invoice No-332</t>
  </si>
  <si>
    <t>28-Nov-2018</t>
  </si>
  <si>
    <t>Amount provided for credit sales of servo 4T 20W-50 (60 can @Tk.310) 4T 20w-40 (40 can @Tk.300) DO No-332 date-29.10.2018. Ref / Bill No-332.</t>
  </si>
  <si>
    <t>Invoice No-333</t>
  </si>
  <si>
    <t>Amount provided for credit sales of Servo Press 68 (05 drum @Tk.40,000.00) DO No-333 date-29.10.2018. Ref / Bill No-333</t>
  </si>
  <si>
    <t>Invoice No-334</t>
  </si>
  <si>
    <t>29-Nov-2018</t>
  </si>
  <si>
    <t>Servo System HLP 32 Drum (1x210L)</t>
  </si>
  <si>
    <t>Amount provided for credit sales of servo System HLP-32 (05 drum @Tk.35280) HLP-46 (06 drum @Tk.37800) Press-68 (01 drum @Tk.44100) DO No-334 date-30.10.2018. Ref / Bill No-334.</t>
  </si>
  <si>
    <t>Invoice No-335 / T 8323</t>
  </si>
  <si>
    <t>Amount provided for credit sales of Servo Pride XL Plus 15W-40 (40 drum @Tk.57120) DO No-335 date-30.10.2018. Ref / Bill No-335, T-8323</t>
  </si>
  <si>
    <t>Invoice No-336</t>
  </si>
  <si>
    <t>Amount provided for credit sales of Servo Pride XL Plus 15W-40 (21 pail @Tk.5400) Grease MP (02 pail @Tk.7700) DO No-336 date-30.10.2018. Ref / Bill No-336.</t>
  </si>
  <si>
    <t>Invoice No-337</t>
  </si>
  <si>
    <t>Servo Press 100-Drum (1x210L)</t>
  </si>
  <si>
    <t>Servo Mesh SP 460 Drum (1x210L)</t>
  </si>
  <si>
    <t>Servo System XLP-68 Drum (1x210L)</t>
  </si>
  <si>
    <t>Servo Prime 46G Durm (1x210L)</t>
  </si>
  <si>
    <t>Amount provided for credit sales of servo CF-4 (01 can @Tk1350) XL Plus (03 drum @Tk.54600) Gear super 80W-90 (4 can @Tk.1400) 85w-140 (01 drum @Tk.56700) Press-100 (1drum@Tk.47250) SP-460 (1drum@Tk.50400) DO No-337 date-30.10.18. Ref No-337.</t>
  </si>
  <si>
    <t>Invoice No-338</t>
  </si>
  <si>
    <t>Amount provided for credit sales of servo Grease MP-3 (01 drum @Tk.71890) DO No-338 date-30.10.2018. Ref / Bill No-338.</t>
  </si>
  <si>
    <t>Invoice No-339</t>
  </si>
  <si>
    <t>Amount provided for credit sales of Servo System HLP-68 (04 drum @Tk.39900) DO No-339 date-30.10.2018. Ref / Bill No-339.</t>
  </si>
  <si>
    <t>Invoice No-340 / T-8348</t>
  </si>
  <si>
    <t>Amount provided for credit sales of Servo Gear Super 80W-90 (80 can @Tk.1400 &amp; 02 drum @Tk.52500) 85W-140 (120 can @Tk.1550 &amp; 06 drum @Tk.58800) System XLP-68 (02 drum @Tk.48300) DO No-340 date-30.10.2018. Ref / Bill No-340.</t>
  </si>
  <si>
    <t>Invoice No-341</t>
  </si>
  <si>
    <t>Amount provided for credit sales of servo Pride XL Plus (01drum @Tk.52500) Gear super 80W-90 (01 drum @Tk.48300) System HLP-46 (01 drum @ Tk.35700) DO No-341. date-31.10.2018. Ref / Bill No-341.</t>
  </si>
  <si>
    <t>Invoice No-342</t>
  </si>
  <si>
    <t>Amount provided for credit sales of servo Premium CF-4 (20 Can @Tk.1325) Pride-50 (12 can @Tk.1350 &amp; 03 pail @Tk.5260) Brake Flued (40 can @Tk.230) DO No-342 date-31.10.2018. Ref / Bill No-342.</t>
  </si>
  <si>
    <t>Invoice No-343</t>
  </si>
  <si>
    <t>Amount provided for credit sales of servo 4T 20W-50 (200 can @Tk.310) 20w-40 (100 can @Tk.300) DO No-343 date-31.10.2018. Ref / Bill No-343.</t>
  </si>
  <si>
    <t>Invoice No-344</t>
  </si>
  <si>
    <t>Amount provided for credit sales of Servo 4T 20w-50 (100 can @Tk.310) 20W-40 (100 can @Tk.300) DO No-344 date-31.10.2018. Ref / Bill No-344</t>
  </si>
  <si>
    <t>Invoice No-345</t>
  </si>
  <si>
    <t>Amount provided for credit sales of servo 4T 20W-50 (1000 can @Tk.310) DO No-345 date-31.10.2018. Ref / Bill No-345.</t>
  </si>
  <si>
    <t>Invoice No-346</t>
  </si>
  <si>
    <t>Amount provided for credit sales of Servo Pride 50 (12 can @Tk.1350 &amp; 05 Pail @Tk.5260) DO No-346 date-31.10.2018. Ref / Bill No-346.</t>
  </si>
  <si>
    <t>Invoice No-347</t>
  </si>
  <si>
    <t>Amount provided for credit sales of Servo 4T 20W-50 (40 can @Tk.300) 20w-40 (40 can @Tk.290) XEE (20 can @Tk.315 &amp; 4 can @Tk.1200) 4T Synt (10 can @Tk.440) DO No-347 date-30.10.2018. Ref / Bill No-347.</t>
  </si>
  <si>
    <t>Invoice No-348</t>
  </si>
  <si>
    <t>Amount provided for credit sales of servo Pride XL Plus (06 drum @Tk.57120) Gear Super 85W-140 (02 drum @Tk.56700) DO No-348 date-31.10.2018. Ref / Bill No-348.</t>
  </si>
  <si>
    <t>Tejgaon</t>
  </si>
  <si>
    <t>Godown</t>
  </si>
  <si>
    <t>Stock not available</t>
  </si>
  <si>
    <t>Ch No-8254425 date-28.10.2018 DBBL-24153 Kawran Bazar br amount paid against purchase of Half Steel Leisure Food Pot (1000 pcs @Tk.153) for promotional activities of servo lubricant approved by Director RLEL. Issuing Cheque to "Kiam Metal Industries "</t>
  </si>
  <si>
    <t>8254425</t>
  </si>
  <si>
    <t>Pot</t>
  </si>
  <si>
    <t>450</t>
  </si>
  <si>
    <t>Kiam Melal Industries Ltd</t>
  </si>
  <si>
    <t>Ch No-8254424 date-22.10.2018 DBBL-24153 Kawran Bazar br amount paid agaisnt making Non list shop Sign for the various dear point of servo Lubricant approved by Director RLEL. Issuing Cheque to " The Hope Communications".</t>
  </si>
  <si>
    <t>8254424</t>
  </si>
  <si>
    <t>Banar</t>
  </si>
  <si>
    <t>449</t>
  </si>
  <si>
    <t>The Hopes Communication</t>
  </si>
  <si>
    <t>Ch No-8254423 date-22.10.2018 DBBL-24153 Kawran bazar br amount paid against purchase of Metal gel pen (1000 pcs @Tk.48) approved by Director RLEL. Issuing cheque to " M N Enterprise".</t>
  </si>
  <si>
    <t>8254423</t>
  </si>
  <si>
    <t>Pen</t>
  </si>
  <si>
    <t>448</t>
  </si>
  <si>
    <t>M. N. Enterprise</t>
  </si>
  <si>
    <t>Ch No-8254422 date-22.10.2018 DBBL-24153 Kawran Bazar br amount paid against purchase of polo T-Shirt (200 pcs @Tk.385) for promotional activities of Servo Lubricnat approved by Director RLEL. Issuing cheque to " Sports Pavilion"</t>
  </si>
  <si>
    <t>8254422</t>
  </si>
  <si>
    <t>T Shart</t>
  </si>
  <si>
    <t>447</t>
  </si>
  <si>
    <t>Sports Pavilion</t>
  </si>
  <si>
    <t>Ch No-8254421 date-22.10.2018 DBBL-24153 Kawran Bazar br amount  paid agaisnt purchase of T-shart (800 pcs @Tk.97) for promotional activities of servo lubricant approved by Director RLEL. Issuing cheque to " New Fashion" received by ID No-037040.</t>
  </si>
  <si>
    <t>8254421</t>
  </si>
  <si>
    <t>T-Shart</t>
  </si>
  <si>
    <t>446</t>
  </si>
  <si>
    <t>New Fashion</t>
  </si>
  <si>
    <t>Ch No-8254420 date-22.10.2018 DBBL-24153 Kawran Bazar br amount paid agaisnt Net bill for the month of September-18 &amp; October-18 approved by Hon'ble VCM sir. Issuing Cheque to " Race Online Ltd"</t>
  </si>
  <si>
    <t>8254420</t>
  </si>
  <si>
    <t>Net Bill</t>
  </si>
  <si>
    <t>445</t>
  </si>
  <si>
    <t>Race Online Ltd</t>
  </si>
  <si>
    <t>Ch No-8254419 date-22.10.2018 DBBL-24153 Kawran bazar br amount paid against warehouse security exp for the month of September-18 approved by Director RLEL. Issuing cheque to "Knight Securities Ltd".</t>
  </si>
  <si>
    <t>8254419</t>
  </si>
  <si>
    <t>444</t>
  </si>
  <si>
    <t>Ch No-8254415 date-15.10.2018 DBBL Kawran Bazar br amount paid against Air Ticket of (VCM, MD, Director, HOS, COO,) for CTG tour of Corporate Customer Meet program with IOCL. approved by Hon'ble CM sir. Issuing cheque to "Irving Aviation Ltd"</t>
  </si>
  <si>
    <t>8254415</t>
  </si>
  <si>
    <t>Tour Bill</t>
  </si>
  <si>
    <t>443</t>
  </si>
  <si>
    <t>Irving Aviation Ltd</t>
  </si>
  <si>
    <t>Ch No-8254414 date-15.10.2018 DBBL-24153 Kawran Bazar br amount paid against C&amp;F bill approved by Dricector (RLEL) Issuing cheque to "M/S Shamsur Rahman." received by Zakir Hossain Antor (Sr. Exe-S&amp;C)</t>
  </si>
  <si>
    <t>8254414</t>
  </si>
  <si>
    <t>C&amp;F Bill No-11057</t>
  </si>
  <si>
    <t>C&amp;F Bill No-11058</t>
  </si>
  <si>
    <t>C&amp;F Bill No-11056</t>
  </si>
  <si>
    <t>C&amp;F Bill No-11143</t>
  </si>
  <si>
    <t>C&amp;F Bill No-11167</t>
  </si>
  <si>
    <t>C&amp;F Bill No-11170</t>
  </si>
  <si>
    <t>C&amp;F Bill No-11168</t>
  </si>
  <si>
    <t>C&amp;F Bill No-11169</t>
  </si>
  <si>
    <t>9-Oct-2018</t>
  </si>
  <si>
    <t>C&amp;F Bill No-10665</t>
  </si>
  <si>
    <t>C&amp;F Bill No-10476</t>
  </si>
  <si>
    <t>C&amp;F Bill No-10540</t>
  </si>
  <si>
    <t>C&amp;F Bill No-10541</t>
  </si>
  <si>
    <t>C&amp;F Bill-LC No-10069/3</t>
  </si>
  <si>
    <t>CD LC No-149,159 &amp; 242</t>
  </si>
  <si>
    <t>442</t>
  </si>
  <si>
    <t>Ch No-8254413 date-15.10.2018 DBBL-24153 Kawran Bazar br amount paid agaisnt Truck fare for Lubricant Carrying of LC No-112,149,160 from Benapole to Targas Tongi approved by Director (RLEL). Issuing cheque to " M/S Shamsur Rahman." received by Zakir .</t>
  </si>
  <si>
    <t>8254413</t>
  </si>
  <si>
    <t>Truck Fare</t>
  </si>
  <si>
    <t>441</t>
  </si>
  <si>
    <t>M/S K K Transport Agency</t>
  </si>
  <si>
    <t>Ch No-8254412 date-15.10.2018 DBBL-24153 Kawran bazar br amount paid against group exp for Employees Insurance Premium approved by Diector (HR). issuing cheque to " Runner Automobiles Ltd." received by Tipu Sultan ID No-021662.</t>
  </si>
  <si>
    <t>8254412</t>
  </si>
  <si>
    <t>Insurance-Office &amp; Admin</t>
  </si>
  <si>
    <t>General Exp.-O&amp;A</t>
  </si>
  <si>
    <t>440</t>
  </si>
  <si>
    <t>Group General Exp-O &amp; A</t>
  </si>
  <si>
    <t>Ch No-8254410 date-11.10.2018 DBBL-24153 Kawran bazar br amount paid agaisnt local travel (DAC-CGP-DAC on 03.09.2018) of HOS &amp; Country Director (IOCL) for  corporate customer visite approved by Hon'ble CM sir. Issuing cheque to " Discovery Tours &amp; Log</t>
  </si>
  <si>
    <t>8254410</t>
  </si>
  <si>
    <t>CTG Tour</t>
  </si>
  <si>
    <t>439</t>
  </si>
  <si>
    <t>Discovery Toours &amp; Losistic</t>
  </si>
  <si>
    <t>Ch No-0560421 date-30.10.2018 SBI-4716 Gulshan br amount paid against Foreign Membership of Gulshan Club Ltd for COO (RLEL) approved by Hon'ble CM sir. Issuing cheque to " Gulshan Club Ltd" received by COO (RLEL).</t>
  </si>
  <si>
    <t>0560421</t>
  </si>
  <si>
    <t>Membership of Gulshan Club</t>
  </si>
  <si>
    <t>438</t>
  </si>
  <si>
    <t>Ch No-8254409 date-10.10.2018 DBBL-24153 Kawran Bazar Br amount paid agaisnt lubricant Transportation bill for the month of August-2018 (Gate pass No-1577 &amp; 1756 dt-1308.18 &amp; 18.08.18) approved by Director (RLEL) Issuing cheque to "Edison Express Ltd.</t>
  </si>
  <si>
    <t>8254409</t>
  </si>
  <si>
    <t>437</t>
  </si>
  <si>
    <t>Edison Express Limited</t>
  </si>
  <si>
    <t>Ch No-8254405 date-07.10.2018 DBBL-24153 kawran Bazar br amount paid against pringing of system MR (10 box @Tk.2100) &amp; Leaflet (5000 pcs @Tk.1.20) approved by Director (RLEL). Issuing cheque to "Fair Printer".</t>
  </si>
  <si>
    <t>8254405</t>
  </si>
  <si>
    <t>436</t>
  </si>
  <si>
    <t>Fair Printers</t>
  </si>
  <si>
    <t>Ch No-8254404 date-07.10.2018 DBBL-24153 Kawran Bazar br amount paid agaisnt fuel &amp; Gas purchase of Vehilce No-DM-GA-19-9677 &amp; DM-Cha-56-3048 for the month of August-18. approved by Director (RLEL). Issuing chque to "City Filling Station"</t>
  </si>
  <si>
    <t>8254404</t>
  </si>
  <si>
    <t>435</t>
  </si>
  <si>
    <t>City Filling Station</t>
  </si>
  <si>
    <t>Ch No-8254408 date-11.10.2018 DBBL-24153 Kawran bazar br amount paid agaisnt vehicle rent of Vehicle No-DM-GA-19-9677 (September-18) approved by Director (RLEL) Issuing cheque to " Somoyer Somver". received by himself.</t>
  </si>
  <si>
    <t>8254408</t>
  </si>
  <si>
    <t>Rent-Sep-18</t>
  </si>
  <si>
    <t>434</t>
  </si>
  <si>
    <t>Somoyer Somver</t>
  </si>
  <si>
    <t>Ch No-8254403 date-07.10.2018 DBBL-24153 Kawran bazar br amount paid agaisnt house rent of COO (RLEL) for the month of October-18 as per agreement. Issuing Cheque to "Shaila Rahman". approved by Director (RLEL).</t>
  </si>
  <si>
    <t>8254403</t>
  </si>
  <si>
    <t>Oct-18</t>
  </si>
  <si>
    <t>433</t>
  </si>
  <si>
    <t>Shaila Rahman</t>
  </si>
  <si>
    <t>Ch No-8254402 date-07.10.2018 DBBL-24153 Kawran bazar br amount paid agaisnt (Gas-Tk.800 &amp; SVC Tk. 6500) of House rent of COO (RLEL) for the month of October-18 as per agreement. Issuing Cheque to "Shaila Rahman". approved by Director (RLEL).</t>
  </si>
  <si>
    <t>8254402</t>
  </si>
  <si>
    <t>SVC Oct-18</t>
  </si>
  <si>
    <t>432</t>
  </si>
  <si>
    <t>Ch No-8254400 date-07.10.2018 DBBL-24153 Kawran Bazar br amount paid agaisnt Mobile bill for the month of sep-18 approved by Director (HR). Issuing cheque to "Grameenphone Ltd."</t>
  </si>
  <si>
    <t>8254400</t>
  </si>
  <si>
    <t>431</t>
  </si>
  <si>
    <t>Ch No-8254401 date-07.10.2018 DBBL-24153 Kawran Bazar br amount paid agaisnt Sales VAT Challan Issued for the Month of September-2018. Issuing Cheque to "Govt. Revenue Collection A/C. Challan No-T-  20 date- 09.10.2018 Sonali Bank Ltd Framgate br.</t>
  </si>
  <si>
    <t>8254401</t>
  </si>
  <si>
    <t>430</t>
  </si>
  <si>
    <t>Ch No-8254399 date-07.10.2018 DBBL-24153 Kawran Bazar br amount paid agaisnt Salary &amp; Allowance of MD (ROGL) for the month of Septembe18. as per management approval. Issuing cheque to " Promita Oil &amp; Gas Ltd." received by Shamal Kumar Saha (Mgr-Accts)</t>
  </si>
  <si>
    <t>8254399</t>
  </si>
  <si>
    <t>429</t>
  </si>
  <si>
    <t>Runner Oil &amp; Gas Ltd Control A/C</t>
  </si>
  <si>
    <t>Ch No-3361114 date-25.10.2018 IBBL-11508 Kawran Bazar Br amount paid against advance for warehouse construction work as per agreement. Issuing cheque to " Md. Rafiqul Islam". deposited to AB Bank  Board bazar br ac No-4018-233066-300.</t>
  </si>
  <si>
    <t>3361114</t>
  </si>
  <si>
    <t>IBBL KB Br. A/C-20502220900011508</t>
  </si>
  <si>
    <t>Advance for Construction Work</t>
  </si>
  <si>
    <t>428</t>
  </si>
  <si>
    <t>Md. Rafiqul Islam</t>
  </si>
  <si>
    <t>Ch No-0560420 date-25.10.2018 SBI-4716 Gulshan Br amount paid agasint DP Reg, Ins, &amp; Body Making cost of purchase of Mini Truck approved by Hon'ble CM sir. Issuing Cheque to " Runner Motors Ltd".</t>
  </si>
  <si>
    <t>0560420</t>
  </si>
  <si>
    <t>Down Payment</t>
  </si>
  <si>
    <t>Body Making</t>
  </si>
  <si>
    <t>Registration</t>
  </si>
  <si>
    <t>427</t>
  </si>
  <si>
    <t>Runner Motors Ltd-Payable A/C</t>
  </si>
  <si>
    <t>Ch No-0560419 date-25.10.2018 SBI-4716 Gulshan br amount paid to Runner Trading Ltd against Loan refund of CM's Sir. approved by Director (RLEL) received by Moin (Mgr-Accts-RAL).</t>
  </si>
  <si>
    <t>0560419</t>
  </si>
  <si>
    <t>426</t>
  </si>
  <si>
    <t>CM's Loan A/C</t>
  </si>
  <si>
    <t>Ch No-0560418 date-25.10.2018 SBI-4716 Gulshan br amount paid agaisnt advance for duty of LC No-10226/01 approved by Director (RLEL). Issuing cheque to " M/S Shamsur Rahman". received by Zakir Hossain Antor (Sr. Exe-S&amp;C).</t>
  </si>
  <si>
    <t>0560418</t>
  </si>
  <si>
    <t>Duty-LC No-10226/01</t>
  </si>
  <si>
    <t>425</t>
  </si>
  <si>
    <t>Amount deducted from bank on 30.10.2018 against PO Issued to Takaful Islami Insurance Ltd against Marin Cover Note No-TIIL/IMAM/MC-1177/10/2018 of LC No-269018010268 (Invoice Value $ 23650.00 @Tk.83.85)</t>
  </si>
  <si>
    <t>424</t>
  </si>
  <si>
    <t>GIT- 269018010268</t>
  </si>
  <si>
    <t>Amount deducted from bank on 30.10.2018 against LC open com, vat on LC Open com, stamp Stationary &amp; Swift Charges of LC No-269018010268 (Invoice Value $ 23650.00 @Tk.84.57)</t>
  </si>
  <si>
    <t>423</t>
  </si>
  <si>
    <t>Amount deducted from Bank on 30.10.2018 against Cash Mageine for LC Open of LC No-269018010268 (Invoice Value $ 23650.00@Tk.84.57)</t>
  </si>
  <si>
    <t>422</t>
  </si>
  <si>
    <t>LC 269018010268</t>
  </si>
  <si>
    <t>Cash paid to Md. Zahidul Islam (Sr. Officer-S&amp;M) agaisnt  Tour at Sylhet approved by Mgr-Accts (RLEL) Received by Mahmudul Hasan (Exe-accts).</t>
  </si>
  <si>
    <t>Impress Fund</t>
  </si>
  <si>
    <t>Tour Bill-26.9.18</t>
  </si>
  <si>
    <t>421</t>
  </si>
  <si>
    <t>Cash paid to Md Ahsan Habib (Exe-S&amp;M) against  tour bill approved by Mgr-Accts (RLEL) Received by Mahmudul Hasan Chowdhury (Exe-Accts).</t>
  </si>
  <si>
    <t>Tour Bill-May-18</t>
  </si>
  <si>
    <t>Tour Bill-June-18</t>
  </si>
  <si>
    <t>Toru Bill-July-18</t>
  </si>
  <si>
    <t>420</t>
  </si>
  <si>
    <t>Md Ahsan Habib (Exe-S&amp;M)-Adv</t>
  </si>
  <si>
    <t>Cash paid to Md. Harun Ar Rashid (Sr.Exe-S&amp;M), ID No: 110018 against advance for tour purpose. Received by Mahmudul Hasan (Exe-Accts). Approved by Mgr-Accts (RLEL)</t>
  </si>
  <si>
    <t>Impress-Fund</t>
  </si>
  <si>
    <t>419</t>
  </si>
  <si>
    <t>Cash paid to Md. Imrul Kayes Bayzid ID No-110021 (Exe-S&amp;M) against  conveyan &amp; fooding, Tour bill for the month of September-18 approved by Mgr-Accts (RLEL) Received by Mahmudul Hasan (Exe-Accts)</t>
  </si>
  <si>
    <t>Tour Bill-Sep-18</t>
  </si>
  <si>
    <t>Tour Bill August-18</t>
  </si>
  <si>
    <t>Tour Bill-April-18</t>
  </si>
  <si>
    <t>24-Aug-2018</t>
  </si>
  <si>
    <t>Tour Bill-25.7.18</t>
  </si>
  <si>
    <t>418</t>
  </si>
  <si>
    <t>Imrul Kayes Bayzid (Exe-S&amp;M)-Adv</t>
  </si>
  <si>
    <t>Cash paid to Md Mizanul Karim (Sr Exe-Admin) agaisnt corporate office lunch bill &amp; IOCL Guest Entertainment for the month of September-18 (on 25.09.2018) approved by Director (RLEL) Received by himself.</t>
  </si>
  <si>
    <t>IOCL Guest Ent-Sep-18</t>
  </si>
  <si>
    <t>Food Bill-May-18</t>
  </si>
  <si>
    <t>417</t>
  </si>
  <si>
    <t>Mizanul Karim Sorkar (Sr.Exe-Admin)-Adv.</t>
  </si>
  <si>
    <t>Amount paid to Aminul Islam (Exe-WH) ID:070050 against Transportation Labor fooding &amp; conveyance bill (15.10.2018 to 24.10.2018) Ref No: RLEL/Warehouse2018/0039, dt-25.10.2018, Approved By Director (RLEL),Received by Mahmud (Exe-Accts)</t>
  </si>
  <si>
    <t>416</t>
  </si>
  <si>
    <t>Cash paid to Md Aminul Islam (Exe-WH) agasint Fuel, fooding, Toll, &amp; Mis exe of Vehicle No-DM-NA-13-0756 (15.10.2018 to 24.10.2018) approved by Director (RLEL) received by Mahmudul Hasan (Exe-Accts). Ref No-RLEL/WH/2018/037 dt-25.10.2018.</t>
  </si>
  <si>
    <t>415</t>
  </si>
  <si>
    <t>Ch No-5482416 date-18.10.2018 DBBL-24153 Kawran Bazar br amount paid to Rahim Group agaisnt Corporate Sales Commission for the month of July -18, to September-18  approved by Director (RLEL) received by Infavour of Md. Zahidur Rahman (Sr. Manage-S&amp;M).</t>
  </si>
  <si>
    <t>8254416</t>
  </si>
  <si>
    <t>Rahim Steel Mills Ltd</t>
  </si>
  <si>
    <t>Corporate Sales Commission</t>
  </si>
  <si>
    <t>414</t>
  </si>
  <si>
    <t>Cash paid to Md Mizanur Rahman (Driver-admin) against Tour bill with Director (RLEL) at Pabna   (19.10.18 to 20.10.18) approved by Director (RLEL).</t>
  </si>
  <si>
    <t>413</t>
  </si>
  <si>
    <t>29-Oct-2018 to 31-Oct-2018</t>
  </si>
  <si>
    <t>Md. Zahidur Rahman (Sr. Mgr-M&amp;S)-Adv</t>
  </si>
  <si>
    <t>Amount adjusted wit the adv to Zahidur Rahman (Sr.Mgr-S&amp;M) ID: 031249 against travelling exepenses at Pabna (18.10.2018 to 20.10.2018), Approved by Hon'ble MD Sir (ROGL)</t>
  </si>
  <si>
    <t>amount adjusted with adv to Mizanul Karim (Sr. Exe-Admin)  against the Entertainment bill for IOCL guest from India for the month of 25,September-18 Approved by Director (RLEL)</t>
  </si>
  <si>
    <t>Barishal Tour-05.7.18</t>
  </si>
  <si>
    <t>Amount adjusted wit the adv to Zahidur Rahman (Sr.Mgr-S&amp;M) ID: 031249 against travelling exepenses at Mymensingh (for 14.010.2018), Approved by Hon'ble MD Sir (ROGL)</t>
  </si>
  <si>
    <t>Amount adjusted with the adv to Md. Zahidur Rahman (Sr. Mgr-S&amp;M) Local Conveyance &amp; food bill (16.10.2018 to 27.10.2018), Approved by Director (RLEL)</t>
  </si>
  <si>
    <t>Amount adjusted with the adv to Md. Zahidur Rahman (Sr. Mgr-S&amp;M) Local Conveyance &amp; food bill (06.09.2018 to 13.10.2018), Approved by Director (RLEL)</t>
  </si>
  <si>
    <t>Amount adjusted wit the adv to Imrul Kayes Bayzid (Exe-S&amp;M) against travelling exepenses at Chittagong (01.09.2018 to 30.09.2018), Approved by COO (RLEL)</t>
  </si>
  <si>
    <t>Amount adjusted with adv to Md Zahidul Islam Shajib (Sr Officer-S&amp;M) against Tour bill  at Sylhet   (12.09.30.09.18) approved by COO (RLEL).</t>
  </si>
  <si>
    <t>Amount adjusted with the advance to Mahmudul Hasan Chowdhury (Exe-Accts) ID: 110011 against gas bill of Vehicle No DM GA 19-9677,Approved by Director (RLEL)  Received by Dirver Shofiq</t>
  </si>
  <si>
    <t>Tour Bill-14.6.18</t>
  </si>
  <si>
    <t>13-Jul-2018</t>
  </si>
  <si>
    <t>Amount adjusted with adv to Md Ahsan Habib (Exe-S&amp;M) against Tour bill  at Mymensingh (01.02.2018 to 28.02.18) approved by COO (RLEL).</t>
  </si>
  <si>
    <t>Amount adjusted with adv to Md Ahsan Habib (Exe-S&amp;M) against Tour bill  at Mymensingh (03.03.2018 to 29.03.18) approved by COO (RLEL).</t>
  </si>
  <si>
    <t>Conveyance Bill-27.2.18</t>
  </si>
  <si>
    <t>Amount adjusted with adv to Md Ahsan Habib (Exe-S&amp;M) against Tour bill  at Mymensingh (31.03.2018 to 30.04.18) approved by COO (RLEL).</t>
  </si>
  <si>
    <t>Amount adjusted with adv to Md Ahsan Habib (Exe-S&amp;M) against Tour bill  at Mymensingh (06.05.2018 to 31.05.2018) approved by COO (RLEL).</t>
  </si>
  <si>
    <t>Amount adjusted with adv to Md Ahsan Habib (Exe-S&amp;M) against Tour bill  at Mymensingh (03.06.2018 to 28.06.2018) approved by COO (RLEL).</t>
  </si>
  <si>
    <t>Amount adjusted with adv to Md Ahsan Habib (Exe-S&amp;M) against Tour bill  at Mymensingh (01.07.2018 to 31.07.2018) approved by COO (RLEL).</t>
  </si>
  <si>
    <t>GIT- 269018010226</t>
  </si>
  <si>
    <t>LC No-10226/01-Duty</t>
  </si>
  <si>
    <t>Amount provided for prov for custom duty of LC No-269018010226/01 BOE No-C 69190 date-24.10.2018. ($17814.00@ Tk.83.75)</t>
  </si>
  <si>
    <t>IT on C&amp;F-LC No-10226/1</t>
  </si>
  <si>
    <t>Amount provided for AIT &amp; IT on C&amp;F commission of LC No-269018010226 /01 B/E No- C 69190 dt-24.10.2018. ($ 17,814 @ Tk.83.75) 1st consignment.</t>
  </si>
  <si>
    <t>GIT-269018010226/1</t>
  </si>
  <si>
    <t>Amount provided for the provision for taxation of LC No-269018010226/01 Amount of tk-76095.50 B /E No-C 69190 dt-24.10.2018 ($ 17814.00.00 @Tk.83.75) 1st consignment.</t>
  </si>
  <si>
    <t>LC No-10226/01-Truc Fare</t>
  </si>
  <si>
    <t>LC No-10226/01-Unloading</t>
  </si>
  <si>
    <t>LC No-10226/01-C&amp;F Bill</t>
  </si>
  <si>
    <t>Amount provided for prov for Truck fare &amp; Unloading bill and C&amp;F bill of LC No-269018010226/01  (for 60 drum)</t>
  </si>
  <si>
    <t>LC 269018010226</t>
  </si>
  <si>
    <t>Being the amount provided for purchase of Lubricant from Indian Oil Corporation Ltd. of LC No-269018010226/ 1st con. dt-24.10.2018 ($ 17,814.00 @Tk-83.75 ) BOE No-C 69190  dt-24.10.2018, (60 drum)</t>
  </si>
  <si>
    <t>Dep-Ware House Sheed-Gazipura</t>
  </si>
  <si>
    <t>Dep-Computer Accessories</t>
  </si>
  <si>
    <t>Dep-Furniture &amp; Fixture</t>
  </si>
  <si>
    <t>Dep-Safty Locker-Head Office</t>
  </si>
  <si>
    <t>Dep Electrical Equipment</t>
  </si>
  <si>
    <t>Dep. Fire Extinguisher</t>
  </si>
  <si>
    <t>Dep-Generator-Warehouse</t>
  </si>
  <si>
    <t>Dep-Mobile Samsung B310</t>
  </si>
  <si>
    <t>Dep Vehicle-Pro-1055 (2815 mm) DM-NA-13-0756</t>
  </si>
  <si>
    <t>Dep-Vehicle DM-Cha-56-3048</t>
  </si>
  <si>
    <t>Acc Dep-Warehouse Sheed-Gazipura</t>
  </si>
  <si>
    <t>Acc Dep-Computer &amp; Accessories</t>
  </si>
  <si>
    <t>Acc Dep Furniture and Fixture</t>
  </si>
  <si>
    <t>Acc Dep-Safty Locker-Head Office</t>
  </si>
  <si>
    <t>Acc Dep Electrical Equipment</t>
  </si>
  <si>
    <t>Acc Dep Fire Extinguisher</t>
  </si>
  <si>
    <t>Acc-Dep-Generator-Warehouse</t>
  </si>
  <si>
    <t>Acc Dep-Mobile Samsung B310</t>
  </si>
  <si>
    <t>Acc Dep Vehicle-Pro-1055 (2815 mm) DM-NA-13-0756</t>
  </si>
  <si>
    <t>Acc-Dep-Vehicle DM-Cha-56-3048</t>
  </si>
  <si>
    <t>Amount charges to depriciation above assets as per depriciation schedule for the month of October-18 (for FYD-2018-19)</t>
  </si>
  <si>
    <t>Laptop - Expenses</t>
  </si>
  <si>
    <t>Deferred Laptop Expense</t>
  </si>
  <si>
    <t>MD. Shamim Ahsan (AM-S&amp;M)</t>
  </si>
  <si>
    <t>Saleim Talukder-110027</t>
  </si>
  <si>
    <t>Mahmudul Hasan-110011</t>
  </si>
  <si>
    <t>Aminul Islam-070050</t>
  </si>
  <si>
    <t>Abdullah Al Munir-110022</t>
  </si>
  <si>
    <t>Faisal Imam-070065</t>
  </si>
  <si>
    <t>Harun Ar Rashid-110018</t>
  </si>
  <si>
    <t>Sohel Rana-110009</t>
  </si>
  <si>
    <t>Md. Saiful Islam-070067</t>
  </si>
  <si>
    <t>20-Jun-2019</t>
  </si>
  <si>
    <t>Md. Sohel Mollik-070070</t>
  </si>
  <si>
    <t>Amount adjusted with Laptop deffered exp. for the month of October-18 (as per  company policy.)</t>
  </si>
  <si>
    <t>Salary-Office &amp; Admin</t>
  </si>
  <si>
    <t>Salary-M &amp; S</t>
  </si>
  <si>
    <t>Amount provided for salary of Office &amp; Admin and Marketing &amp; Selling  for the month of October-18 as per Director (HR) approval</t>
  </si>
  <si>
    <t>Allowance-Office &amp; Admin</t>
  </si>
  <si>
    <t>Amount provided for Allowance tor the month of October-2018 as per salary sheet approved by Director (HR).</t>
  </si>
  <si>
    <t>Allowance-M &amp;S</t>
  </si>
  <si>
    <t>Amount provided for Allowance of Management for the month of October-18 approved by Director (HR).</t>
  </si>
  <si>
    <t>MD's Salary-October-18</t>
  </si>
  <si>
    <t>Amount provided for salary &amp; Allowance of MD (ROGL)  for the month of October-18 as per Management approval</t>
  </si>
  <si>
    <t>Amount adjusted with Runner Oil &amp; Gas Ltd  against Salary &amp; Allowance  of MD (ROGL) for the Month of October-18 as per management approval.</t>
  </si>
  <si>
    <t>Provident Fund</t>
  </si>
  <si>
    <t>Employer's Contribution to PF</t>
  </si>
  <si>
    <t>Amount provided for Employer's Contribution to PF for the month of October-2018.</t>
  </si>
  <si>
    <t>Employee's Contribution to PF</t>
  </si>
  <si>
    <t>Amount deducted from salary agaisnt Employee's Contribution to PF for the month of October-2018. as per salary statement.</t>
  </si>
  <si>
    <t>Amount provided for  Management Salary  for the Month of October-18  as per Salary Statement. approved by Director (HRD).</t>
  </si>
  <si>
    <t>Amount provided for salary &amp; Allowance of Md Anwar (Helper-Warehouse) for the month of October-18 as per Director (HR) approval</t>
  </si>
  <si>
    <t>House Rent</t>
  </si>
  <si>
    <t>Amount provided for House Rent (Tk.52,700)  service Charge &amp; Gas bill (Tk.7,300) of COO for the month of October-18 (from 1st October to 31st October-18) as per agreement.</t>
  </si>
  <si>
    <t>Vehicle Rent</t>
  </si>
  <si>
    <t>15% Somoyer Somver</t>
  </si>
  <si>
    <t>3% Somoyer Somver</t>
  </si>
  <si>
    <t>Amount provided for Vehicle Rent for the month of September-18 of Vehicle No-DM-GA-19-9677 approved by Sr GM sir (Admin)</t>
  </si>
  <si>
    <t>Syed Nazib M Rahman (AD-RLEL)-Tax</t>
  </si>
  <si>
    <t>Md. Zahidur Rahman (Sr. Mgr-M&amp;S) - 31249-Tax</t>
  </si>
  <si>
    <t>Towfiq Protim (AM-S&amp;M)-Tax</t>
  </si>
  <si>
    <t>Md. Shamim Ahsan (AM-S&amp;M)-Tax</t>
  </si>
  <si>
    <t>Zeeshan Saif (Head of S&amp;M)-Tax</t>
  </si>
  <si>
    <t>Md. Sohel Rana (AM-S&amp;M)-Tax</t>
  </si>
  <si>
    <t>Md. Selim Talukder-Tax</t>
  </si>
  <si>
    <t>Muhammad Shawkat Zaman (Dy. Mgr-Accts)-Tax</t>
  </si>
  <si>
    <t>Amount deducted from salary against TDS for the month of October-2018 as per salary Sheet.</t>
  </si>
  <si>
    <t>Md. Shamim Ahsan (AM-Sales)-Lap.</t>
  </si>
  <si>
    <t>18th Installment</t>
  </si>
  <si>
    <t>20-Jul-2018</t>
  </si>
  <si>
    <t>19th Isntallment</t>
  </si>
  <si>
    <t>20-Aug-2018</t>
  </si>
  <si>
    <t>Md. Sohel Rana (AM-S&amp;M)-Lap</t>
  </si>
  <si>
    <t>5th Installment</t>
  </si>
  <si>
    <t>25-Oct-2018</t>
  </si>
  <si>
    <t>Md. Faisal Imam (AM-S&amp;M)-Lap</t>
  </si>
  <si>
    <t>Md. Harun Ar Rashid (Sr.Exe-S&amp;M)-Lap</t>
  </si>
  <si>
    <t>Md. Sohel Mallik (Sr.Officer)-Lap</t>
  </si>
  <si>
    <t>2nd Installment</t>
  </si>
  <si>
    <t>25-Nov-2018</t>
  </si>
  <si>
    <t>Md. Selim Talukder (Mgr-Accts)-Lap</t>
  </si>
  <si>
    <t>13th Installment</t>
  </si>
  <si>
    <t>Md. Shaiful Islam (AM-Accts)-Lap</t>
  </si>
  <si>
    <t>25-Sep-2018</t>
  </si>
  <si>
    <t>Mahmudul Hasan Chowdhury (Exe-S&amp;C)-Lap</t>
  </si>
  <si>
    <t>Abdullah Al Munir (Sr.Exe-B&amp;D)-Lap</t>
  </si>
  <si>
    <t>7th Installment</t>
  </si>
  <si>
    <t>8th Installment</t>
  </si>
  <si>
    <t>Aminul Islam (Exe-Warehouse)-Lap</t>
  </si>
  <si>
    <t>Staff Bus Fare</t>
  </si>
  <si>
    <t>Shoheli Akhter (Sr.Exe-S&amp;M)</t>
  </si>
  <si>
    <t>Day Care-Oct-18</t>
  </si>
  <si>
    <t>Md. Shafiq Mia (Driver)-BF</t>
  </si>
  <si>
    <t>Muhammad Shawkat Zaman (Dy. Mgr-Accts)-PF Loan</t>
  </si>
  <si>
    <t>Amount deducted from salary against verious deducton for the month of October-2018 as per salary Sheet.</t>
  </si>
  <si>
    <t>Amount provided for purchase of Gas &amp; Fuel of Vehicle No-DM-GA-19-9677 &amp; DM-Cha-56-3048 for the month of August-2018. approved by Sr. GM (Admin).</t>
  </si>
  <si>
    <t>Catalog</t>
  </si>
  <si>
    <t>Amount provided for printing of system MR  (10 box @Tk.2100) &amp; Leaflet (5000 pcs @Tk.1.20) for Sales promotion approved by Hon'ble VCM Sir.</t>
  </si>
  <si>
    <t>10% Edison</t>
  </si>
  <si>
    <t>3% Edison Express Ltd</t>
  </si>
  <si>
    <t>28-Jul-2018</t>
  </si>
  <si>
    <t>Amount provided for lubricnat transportation bill for the month of August-18 approved by Director (RLEL)</t>
  </si>
  <si>
    <t>Amount provided for Air Ticket (DAC-CGP-DAC) on 03.09.2018 for corporate customer visit at CTG. for HOS &amp; Country Director (IOCL) approved by Hon'ble CM sir.</t>
  </si>
  <si>
    <t>LC No-10112/1 &amp; 2 -Truck Fare</t>
  </si>
  <si>
    <t>LC No-10149/1-Truck Fare</t>
  </si>
  <si>
    <t>LC No-10160/01-Truck Fare</t>
  </si>
  <si>
    <t>Amount adjusted with M/S K K Transport Agency against truck fare for Lubricant carrying bill from Benaplie to Targas Tongi of LC No-10112/01 &amp; 02 con,1019/01 &amp; 10160 approved by Director (RLEL)</t>
  </si>
  <si>
    <t>Amount provided for Air Ticket (DAC-CGP-DAC) on 25.09.2018 for corporate customer meet program (with IOCL &amp; VCM, MD, Director, COO, HOS) approved by Hon'ble CM sir.</t>
  </si>
  <si>
    <t>Ware House Security-Exp</t>
  </si>
  <si>
    <t>15% Knight Securities Ltd</t>
  </si>
  <si>
    <t>Amount provided for warehouse security salary at Targas warehouse for the month of September-18 approved by Sr. GM (Admin). (VAT-15% &amp; TAX-1.5% deducted from bill).</t>
  </si>
  <si>
    <t>Internet -Exp</t>
  </si>
  <si>
    <t>15% Race Online Ltd</t>
  </si>
  <si>
    <t>Amount provided for group exp of Internet bill for the month of September-18 &amp; October*18 (per month @Tk.15000) approved by Hon"ble VCM Sir.</t>
  </si>
  <si>
    <t>5% New Fashion</t>
  </si>
  <si>
    <t>2% New Fashion</t>
  </si>
  <si>
    <t>Amount provided for purchase of T- Shart  (800 pcs @Tk.97) for Promotional activities of servo lubricant approved by Hon'ble VCM sir.</t>
  </si>
  <si>
    <t>5% Sports Pavilion</t>
  </si>
  <si>
    <t>2% Sports Pavilion</t>
  </si>
  <si>
    <t>Amount provided for purchase of Polo T-shart (200 pcs @Tk.385) for promotional activeties of Servo Lubricant  approved by Hon'ble VCM sir.</t>
  </si>
  <si>
    <t>5% M N Enterprise</t>
  </si>
  <si>
    <t>2% M N Enterprise</t>
  </si>
  <si>
    <t>Amount provided for making of auto seal (10 pcs@Tk.290) rubber (02pcs@Tk.90) Melat gel pen (1000 pcs @Tk.48) for promotional activities approved by Hon'ble VCM sir.</t>
  </si>
  <si>
    <t>Banner &amp; Festoon</t>
  </si>
  <si>
    <t>5% the Hopes Communication</t>
  </si>
  <si>
    <t>2% the Hope Communication</t>
  </si>
  <si>
    <t>Amount provided for making Non list Shope Sign for verios Dealrer point approved by Director RLEL.</t>
  </si>
  <si>
    <t>Food Pot</t>
  </si>
  <si>
    <t>2% Kiam Metal</t>
  </si>
  <si>
    <t>Amount provided for purchase of Half Steel Leisur Food Pot (1000 pcs @Tk.153) for promotional activities of servo Lubricant approved by Director RLEL.</t>
  </si>
  <si>
    <t>Gulshan Club Ltd</t>
  </si>
  <si>
    <t>Membership Fee</t>
  </si>
  <si>
    <t>30-Nov-2019</t>
  </si>
  <si>
    <t>Development Surcharge</t>
  </si>
  <si>
    <t>Security Deposit</t>
  </si>
  <si>
    <t>Ch No-0560421 date-30.10.2018 SBI-4716 Gulshan br amount paid against Foreign Membership of Gulshan Club Ltd for COO (RLEL) approved by Hon'ble CM sir. Issuing Cheque to " Culshan Club Ltd" received by COO RLEL.</t>
  </si>
  <si>
    <t>Documentation Fees-M&amp;S</t>
  </si>
  <si>
    <t>Membership</t>
  </si>
  <si>
    <t>Amount Provided for Membership Fee &amp; Development Surcharge of Gulshan Club Ltd for Binayak Dutta Gupta (COO) as per management approval.</t>
  </si>
  <si>
    <t>Pending Sales Posting - DO 250,260,261,284,294,298</t>
  </si>
  <si>
    <t>Pending Posting for Oct-18</t>
  </si>
  <si>
    <t>Runner Lube &amp; Energy Ltd.</t>
  </si>
  <si>
    <t>Do No</t>
  </si>
  <si>
    <t>Product Name</t>
  </si>
  <si>
    <t>Pride XL Plus (1X20L)</t>
  </si>
  <si>
    <t>Qty.</t>
  </si>
  <si>
    <t>2 Pail</t>
  </si>
  <si>
    <t>4T 20W 40</t>
  </si>
  <si>
    <t>100 Can</t>
  </si>
  <si>
    <t>200 Can</t>
  </si>
  <si>
    <t>Therm Special 32</t>
  </si>
  <si>
    <t>50 Drum</t>
  </si>
  <si>
    <t>GEM HT-3 Drum</t>
  </si>
  <si>
    <t>1 Drum</t>
  </si>
  <si>
    <t>120 Can</t>
  </si>
  <si>
    <t>Salary Journal Postings</t>
  </si>
  <si>
    <t>Credit Note Postings</t>
  </si>
  <si>
    <t>Reasons</t>
  </si>
  <si>
    <t>Stock insufficient as per winsoft</t>
  </si>
  <si>
    <t>LC Related Payment Vouchers, LC Related Journal Vouchers</t>
  </si>
  <si>
    <t>These Journals need to be posted by Mr. Muhammad Shawkat Zaman</t>
  </si>
  <si>
    <t xml:space="preserve">Winsoft team suggests that previous credit notes of Sales before Oct-18 need to posted via "Purchase entry" </t>
  </si>
  <si>
    <t>In Sales Posting, We want  the option to insert Can, Pail, Drum, Pot Price and winsoft will subsequently convert those prices in litres or any other units which is needed</t>
  </si>
  <si>
    <t xml:space="preserve">In Case of Postings related to Cash &amp; Bank e.g. Debit Voucher, Credit Voucher, Contra Vouchers  we want to post them by keeping Cash and Bank Amount in full </t>
  </si>
  <si>
    <t>In winsoft in one single data posting in Debit voucher and Journal voucher we cannot select one cost centre twice, or more than one cost centre in one journal, for this we will not be able to keep our cash and bank amount in full.</t>
  </si>
  <si>
    <t>For Credit Notes of Sales occurred before Oct-18 , Winsoft suggests that we need to  record the credit notes via "Purchase entries"</t>
  </si>
  <si>
    <t xml:space="preserve">In Sales Posting, It is our requirement to insert Price including VAT, and winsoft will calculate the VAT from that info. </t>
  </si>
  <si>
    <t>SL</t>
  </si>
  <si>
    <t>Issues</t>
  </si>
  <si>
    <t>Targas</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</si>
</sst>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3" formatCode="_(* #,##0.00_);_(* \(#,##0.00\);_(* &quot;-&quot;??_);_(@_)"/>
    <numFmt numFmtId="164" formatCode="dd\/mm\/yyyy"/>
    <numFmt numFmtId="165" formatCode="&quot;&quot;0"/>
    <numFmt numFmtId="166" formatCode="&quot;&quot;0.00"/>
    <numFmt numFmtId="167" formatCode="&quot;&quot;0.00&quot; Cr&quot;"/>
    <numFmt numFmtId="168" formatCode="&quot;&quot;0.00&quot; Dr&quot;"/>
    <numFmt numFmtId="169" formatCode="&quot;&quot;0&quot; Drum&quot;"/>
    <numFmt numFmtId="170" formatCode="&quot;&quot;0.00&quot;/Drum&quot;"/>
    <numFmt numFmtId="171" formatCode="&quot;&quot;0&quot; Pail&quot;"/>
    <numFmt numFmtId="172" formatCode="&quot;&quot;0.00&quot;/Pail&quot;"/>
    <numFmt numFmtId="173" formatCode="&quot;&quot;0&quot; can&quot;"/>
    <numFmt numFmtId="174" formatCode="&quot;&quot;0.00&quot;/can&quot;"/>
    <numFmt numFmtId="175" formatCode="dd/mm/yyyy"/>
    <numFmt numFmtId="176" formatCode="_(* #,##0_);_(* \(#,##0\);_(* &quot;-&quot;??_);_(@_)"/>
  </numFmts>
  <fonts count="21" x14ac:knownFonts="1">
    <font>
      <sz val="11"/>
      <color theme="1"/>
      <name val="Calibri"/>
      <family val="2"/>
      <scheme val="minor"/>
    </font>
    <font>
      <b/>
      <sz val="12"/>
      <color theme="1"/>
      <name val="Arial"/>
      <family val="2"/>
    </font>
    <font>
      <sz val="10"/>
      <color theme="1"/>
      <name val="Arial"/>
      <family val="2"/>
    </font>
    <font>
      <sz val="9"/>
      <color theme="1"/>
      <name val="Arial"/>
      <family val="2"/>
    </font>
    <font>
      <b/>
      <sz val="9"/>
      <color theme="1"/>
      <name val="Arial"/>
      <family val="2"/>
    </font>
    <font>
      <i/>
      <sz val="9"/>
      <color theme="1"/>
      <name val="Arial"/>
      <family val="2"/>
    </font>
    <font>
      <b/>
      <sz val="10"/>
      <color theme="1"/>
      <name val="Arial"/>
      <family val="2"/>
    </font>
    <font>
      <sz val="11"/>
      <color theme="1"/>
      <name val="Calibri"/>
      <family val="2"/>
      <scheme val="minor"/>
    </font>
    <font>
      <sz val="9"/>
      <name val="Arial"/>
      <family val="2"/>
    </font>
    <font>
      <b/>
      <sz val="9"/>
      <name val="Arial"/>
      <family val="2"/>
    </font>
    <font>
      <sz val="10"/>
      <name val="Arial"/>
      <family val="2"/>
    </font>
    <font>
      <i/>
      <sz val="9"/>
      <name val="Arial"/>
      <family val="2"/>
    </font>
    <font>
      <b/>
      <sz val="10"/>
      <name val="Arial"/>
      <family val="2"/>
    </font>
    <font>
      <b/>
      <sz val="11"/>
      <color theme="1"/>
      <name val="Calibri"/>
      <family val="2"/>
      <scheme val="minor"/>
    </font>
    <font>
      <sz val="9"/>
      <color rgb="FFFF0000"/>
      <name val="Arial"/>
      <family val="2"/>
    </font>
    <font>
      <b/>
      <sz val="9"/>
      <color rgb="FFFF0000"/>
      <name val="Arial"/>
      <family val="2"/>
    </font>
    <font>
      <i/>
      <sz val="9"/>
      <color rgb="FFFF0000"/>
      <name val="Arial"/>
      <family val="2"/>
    </font>
    <font>
      <sz val="10"/>
      <color rgb="FFFF0000"/>
      <name val="Arial"/>
      <family val="2"/>
    </font>
    <font>
      <b/>
      <sz val="10"/>
      <color rgb="FFFF0000"/>
      <name val="Arial"/>
      <family val="2"/>
    </font>
    <font>
      <b/>
      <i/>
      <sz val="9"/>
      <color theme="1"/>
      <name val="Arial"/>
      <family val="2"/>
    </font>
    <font>
      <b/>
      <sz val="18"/>
      <color theme="1"/>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00B0F0"/>
        <bgColor indexed="64"/>
      </patternFill>
    </fill>
    <fill>
      <patternFill patternType="solid">
        <fgColor rgb="FFFF0000"/>
        <bgColor indexed="64"/>
      </patternFill>
    </fill>
    <fill>
      <patternFill patternType="solid">
        <fgColor theme="9" tint="0.79998168889431442"/>
        <bgColor indexed="64"/>
      </patternFill>
    </fill>
  </fills>
  <borders count="19">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auto="1"/>
      </top>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43" fontId="7" fillId="0" borderId="0" applyFont="0" applyFill="0" applyBorder="0" applyAlignment="0" applyProtection="0"/>
  </cellStyleXfs>
  <cellXfs count="481">
    <xf numFmtId="0" fontId="0" fillId="0" borderId="0" xfId="0"/>
    <xf numFmtId="0" fontId="2" fillId="0" borderId="0" xfId="0" applyFont="1" applyAlignment="1">
      <alignment vertical="top"/>
    </xf>
    <xf numFmtId="49" fontId="3" fillId="0" borderId="2" xfId="0" applyNumberFormat="1" applyFont="1" applyBorder="1" applyAlignment="1">
      <alignment horizontal="right" vertical="top"/>
    </xf>
    <xf numFmtId="49" fontId="4" fillId="0" borderId="2" xfId="0" applyNumberFormat="1" applyFont="1" applyBorder="1" applyAlignment="1">
      <alignment horizontal="left" vertical="top" indent="5"/>
    </xf>
    <xf numFmtId="49" fontId="4" fillId="0" borderId="2" xfId="0" applyNumberFormat="1" applyFont="1" applyBorder="1" applyAlignment="1">
      <alignment vertical="top"/>
    </xf>
    <xf numFmtId="49" fontId="3" fillId="0" borderId="2" xfId="0" applyNumberFormat="1" applyFont="1" applyBorder="1" applyAlignment="1">
      <alignment vertical="top"/>
    </xf>
    <xf numFmtId="49" fontId="4" fillId="0" borderId="2" xfId="0" applyNumberFormat="1" applyFont="1" applyBorder="1" applyAlignment="1">
      <alignment horizontal="right" vertical="top"/>
    </xf>
    <xf numFmtId="49" fontId="3" fillId="0" borderId="1" xfId="0" applyNumberFormat="1" applyFont="1" applyBorder="1" applyAlignment="1">
      <alignment horizontal="right" vertical="top"/>
    </xf>
    <xf numFmtId="49" fontId="4" fillId="0" borderId="1" xfId="0" applyNumberFormat="1" applyFont="1" applyBorder="1" applyAlignment="1">
      <alignment horizontal="left" vertical="top" indent="5"/>
    </xf>
    <xf numFmtId="49" fontId="4" fillId="0" borderId="1" xfId="0" applyNumberFormat="1" applyFont="1" applyBorder="1" applyAlignment="1">
      <alignment vertical="top"/>
    </xf>
    <xf numFmtId="49" fontId="3" fillId="0" borderId="1" xfId="0" applyNumberFormat="1" applyFont="1" applyBorder="1" applyAlignment="1">
      <alignment vertical="top"/>
    </xf>
    <xf numFmtId="164" fontId="3" fillId="0" borderId="0" xfId="0" applyNumberFormat="1" applyFont="1" applyAlignment="1">
      <alignment horizontal="right" vertical="top"/>
    </xf>
    <xf numFmtId="49" fontId="4" fillId="0" borderId="0" xfId="0" applyNumberFormat="1" applyFont="1" applyAlignment="1">
      <alignment vertical="top"/>
    </xf>
    <xf numFmtId="49" fontId="3" fillId="0" borderId="0" xfId="0" applyNumberFormat="1" applyFont="1" applyAlignment="1">
      <alignment vertical="top"/>
    </xf>
    <xf numFmtId="49" fontId="3" fillId="0" borderId="0" xfId="0" applyNumberFormat="1" applyFont="1" applyAlignment="1">
      <alignment horizontal="right" vertical="top"/>
    </xf>
    <xf numFmtId="165" fontId="4" fillId="0" borderId="0" xfId="0" applyNumberFormat="1" applyFont="1" applyAlignment="1">
      <alignment horizontal="right" vertical="top"/>
    </xf>
    <xf numFmtId="166" fontId="4" fillId="0" borderId="0" xfId="0" applyNumberFormat="1" applyFont="1" applyAlignment="1">
      <alignment horizontal="right" vertical="top"/>
    </xf>
    <xf numFmtId="167" fontId="3" fillId="0" borderId="0" xfId="0" applyNumberFormat="1" applyFont="1" applyAlignment="1">
      <alignment horizontal="right" vertical="top"/>
    </xf>
    <xf numFmtId="168" fontId="4" fillId="0" borderId="0" xfId="0" applyNumberFormat="1" applyFont="1" applyAlignment="1">
      <alignment horizontal="right" vertical="top"/>
    </xf>
    <xf numFmtId="49" fontId="5" fillId="0" borderId="0" xfId="0" applyNumberFormat="1" applyFont="1" applyAlignment="1">
      <alignment horizontal="left" vertical="top" wrapText="1" indent="2"/>
    </xf>
    <xf numFmtId="168" fontId="3" fillId="0" borderId="0" xfId="0" applyNumberFormat="1" applyFont="1" applyAlignment="1">
      <alignment horizontal="right" vertical="top"/>
    </xf>
    <xf numFmtId="164" fontId="2" fillId="0" borderId="0" xfId="0" applyNumberFormat="1" applyFont="1" applyAlignment="1">
      <alignment horizontal="right" vertical="top"/>
    </xf>
    <xf numFmtId="49" fontId="4" fillId="0" borderId="1" xfId="0" applyNumberFormat="1" applyFont="1" applyBorder="1" applyAlignment="1">
      <alignment horizontal="right" vertical="top"/>
    </xf>
    <xf numFmtId="49" fontId="4" fillId="0" borderId="0" xfId="0" applyNumberFormat="1" applyFont="1" applyAlignment="1">
      <alignment horizontal="right" vertical="top"/>
    </xf>
    <xf numFmtId="167" fontId="4" fillId="0" borderId="0" xfId="0" applyNumberFormat="1" applyFont="1" applyAlignment="1">
      <alignment horizontal="right" vertical="top"/>
    </xf>
    <xf numFmtId="49" fontId="4" fillId="0" borderId="0" xfId="0" applyNumberFormat="1" applyFont="1" applyAlignment="1">
      <alignment horizontal="left" vertical="top" indent="1"/>
    </xf>
    <xf numFmtId="169" fontId="4" fillId="0" borderId="0" xfId="0" applyNumberFormat="1" applyFont="1" applyAlignment="1">
      <alignment horizontal="right" vertical="top"/>
    </xf>
    <xf numFmtId="170" fontId="3" fillId="0" borderId="0" xfId="0" applyNumberFormat="1" applyFont="1" applyAlignment="1">
      <alignment horizontal="right" vertical="top"/>
    </xf>
    <xf numFmtId="165" fontId="6" fillId="0" borderId="0" xfId="0" applyNumberFormat="1" applyFont="1" applyAlignment="1">
      <alignment horizontal="right" vertical="top"/>
    </xf>
    <xf numFmtId="49" fontId="6" fillId="0" borderId="0" xfId="0" applyNumberFormat="1" applyFont="1" applyAlignment="1">
      <alignment vertical="top"/>
    </xf>
    <xf numFmtId="49" fontId="2" fillId="0" borderId="0" xfId="0" applyNumberFormat="1" applyFont="1" applyAlignment="1">
      <alignment horizontal="right" vertical="top"/>
    </xf>
    <xf numFmtId="166" fontId="6" fillId="0" borderId="0" xfId="0" applyNumberFormat="1" applyFont="1" applyAlignment="1">
      <alignment horizontal="right" vertical="top"/>
    </xf>
    <xf numFmtId="172" fontId="3" fillId="0" borderId="0" xfId="0" applyNumberFormat="1" applyFont="1" applyAlignment="1">
      <alignment horizontal="right" vertical="top"/>
    </xf>
    <xf numFmtId="173" fontId="4" fillId="0" borderId="0" xfId="0" applyNumberFormat="1" applyFont="1" applyAlignment="1">
      <alignment horizontal="right" vertical="top"/>
    </xf>
    <xf numFmtId="174" fontId="3" fillId="0" borderId="0" xfId="0" applyNumberFormat="1" applyFont="1" applyAlignment="1">
      <alignment horizontal="right" vertical="top"/>
    </xf>
    <xf numFmtId="166" fontId="3" fillId="0" borderId="0" xfId="0" applyNumberFormat="1" applyFont="1" applyAlignment="1">
      <alignment horizontal="right" vertical="top"/>
    </xf>
    <xf numFmtId="0" fontId="3" fillId="0" borderId="0" xfId="0" applyFont="1" applyAlignment="1">
      <alignment vertical="top"/>
    </xf>
    <xf numFmtId="49" fontId="3" fillId="0" borderId="0" xfId="0" applyNumberFormat="1" applyFont="1" applyAlignment="1">
      <alignment horizontal="left" vertical="top" indent="1"/>
    </xf>
    <xf numFmtId="169" fontId="3" fillId="0" borderId="0" xfId="0" applyNumberFormat="1" applyFont="1" applyAlignment="1">
      <alignment horizontal="right" vertical="top"/>
    </xf>
    <xf numFmtId="173" fontId="3" fillId="0" borderId="0" xfId="0" applyNumberFormat="1" applyFont="1" applyAlignment="1">
      <alignment horizontal="right" vertical="top"/>
    </xf>
    <xf numFmtId="171" fontId="3" fillId="0" borderId="0" xfId="0" applyNumberFormat="1" applyFont="1" applyAlignment="1">
      <alignment horizontal="right" vertical="top"/>
    </xf>
    <xf numFmtId="166" fontId="4" fillId="0" borderId="3" xfId="0" applyNumberFormat="1" applyFont="1" applyBorder="1" applyAlignment="1">
      <alignment horizontal="right" vertical="top"/>
    </xf>
    <xf numFmtId="165" fontId="4" fillId="0" borderId="3" xfId="0" applyNumberFormat="1" applyFont="1" applyBorder="1" applyAlignment="1">
      <alignment horizontal="right" vertical="top"/>
    </xf>
    <xf numFmtId="175" fontId="3" fillId="0" borderId="0" xfId="0" applyNumberFormat="1" applyFont="1" applyAlignment="1">
      <alignment horizontal="right" vertical="top"/>
    </xf>
    <xf numFmtId="49" fontId="2" fillId="0" borderId="0" xfId="0" applyNumberFormat="1" applyFont="1" applyAlignment="1">
      <alignment vertical="top"/>
    </xf>
    <xf numFmtId="175" fontId="2" fillId="0" borderId="0" xfId="0" applyNumberFormat="1" applyFont="1" applyAlignment="1">
      <alignment horizontal="right" vertical="top"/>
    </xf>
    <xf numFmtId="164" fontId="3" fillId="2" borderId="0" xfId="0" applyNumberFormat="1" applyFont="1" applyFill="1" applyAlignment="1">
      <alignment horizontal="right" vertical="top"/>
    </xf>
    <xf numFmtId="49" fontId="4" fillId="2" borderId="0" xfId="0" applyNumberFormat="1" applyFont="1" applyFill="1" applyAlignment="1">
      <alignment horizontal="left" vertical="top" indent="1"/>
    </xf>
    <xf numFmtId="173" fontId="4" fillId="2" borderId="0" xfId="0" applyNumberFormat="1" applyFont="1" applyFill="1" applyAlignment="1">
      <alignment horizontal="right" vertical="top"/>
    </xf>
    <xf numFmtId="174" fontId="3" fillId="2" borderId="0" xfId="0" applyNumberFormat="1" applyFont="1" applyFill="1" applyAlignment="1">
      <alignment horizontal="right" vertical="top"/>
    </xf>
    <xf numFmtId="166" fontId="4" fillId="2" borderId="0" xfId="0" applyNumberFormat="1" applyFont="1" applyFill="1" applyAlignment="1">
      <alignment horizontal="right" vertical="top"/>
    </xf>
    <xf numFmtId="165" fontId="6" fillId="2" borderId="0" xfId="0" applyNumberFormat="1" applyFont="1" applyFill="1" applyAlignment="1">
      <alignment horizontal="right" vertical="top"/>
    </xf>
    <xf numFmtId="0" fontId="2" fillId="2" borderId="0" xfId="0" applyFont="1" applyFill="1" applyAlignment="1">
      <alignment vertical="top"/>
    </xf>
    <xf numFmtId="0" fontId="0" fillId="2" borderId="0" xfId="0" applyFill="1"/>
    <xf numFmtId="164" fontId="3" fillId="3" borderId="0" xfId="0" applyNumberFormat="1" applyFont="1" applyFill="1" applyAlignment="1">
      <alignment horizontal="right" vertical="top"/>
    </xf>
    <xf numFmtId="49" fontId="4" fillId="3" borderId="0" xfId="0" applyNumberFormat="1" applyFont="1" applyFill="1" applyAlignment="1">
      <alignment vertical="top"/>
    </xf>
    <xf numFmtId="49" fontId="3" fillId="3" borderId="0" xfId="0" applyNumberFormat="1" applyFont="1" applyFill="1" applyAlignment="1">
      <alignment vertical="top"/>
    </xf>
    <xf numFmtId="49" fontId="3" fillId="3" borderId="0" xfId="0" applyNumberFormat="1" applyFont="1" applyFill="1" applyAlignment="1">
      <alignment horizontal="right" vertical="top"/>
    </xf>
    <xf numFmtId="166" fontId="4" fillId="3" borderId="0" xfId="0" applyNumberFormat="1" applyFont="1" applyFill="1" applyAlignment="1">
      <alignment horizontal="right" vertical="top"/>
    </xf>
    <xf numFmtId="165" fontId="4" fillId="3" borderId="0" xfId="0" applyNumberFormat="1" applyFont="1" applyFill="1" applyAlignment="1">
      <alignment horizontal="right" vertical="top"/>
    </xf>
    <xf numFmtId="166" fontId="3" fillId="3" borderId="0" xfId="0" applyNumberFormat="1" applyFont="1" applyFill="1" applyAlignment="1">
      <alignment horizontal="right" vertical="top"/>
    </xf>
    <xf numFmtId="0" fontId="3" fillId="3" borderId="0" xfId="0" applyFont="1" applyFill="1" applyAlignment="1">
      <alignment vertical="top"/>
    </xf>
    <xf numFmtId="0" fontId="2" fillId="3" borderId="0" xfId="0" applyFont="1" applyFill="1" applyAlignment="1">
      <alignment vertical="top"/>
    </xf>
    <xf numFmtId="167" fontId="4" fillId="3" borderId="0" xfId="0" applyNumberFormat="1" applyFont="1" applyFill="1" applyAlignment="1">
      <alignment horizontal="right" vertical="top"/>
    </xf>
    <xf numFmtId="49" fontId="3" fillId="3" borderId="0" xfId="0" applyNumberFormat="1" applyFont="1" applyFill="1" applyAlignment="1">
      <alignment horizontal="left" vertical="top" indent="1"/>
    </xf>
    <xf numFmtId="173" fontId="3" fillId="3" borderId="0" xfId="0" applyNumberFormat="1" applyFont="1" applyFill="1" applyAlignment="1">
      <alignment horizontal="right" vertical="top"/>
    </xf>
    <xf numFmtId="174" fontId="3" fillId="3" borderId="0" xfId="0" applyNumberFormat="1" applyFont="1" applyFill="1" applyAlignment="1">
      <alignment horizontal="right" vertical="top"/>
    </xf>
    <xf numFmtId="164" fontId="2" fillId="3" borderId="0" xfId="0" applyNumberFormat="1" applyFont="1" applyFill="1" applyAlignment="1">
      <alignment horizontal="right" vertical="top"/>
    </xf>
    <xf numFmtId="49" fontId="5" fillId="3" borderId="0" xfId="0" applyNumberFormat="1" applyFont="1" applyFill="1" applyAlignment="1">
      <alignment horizontal="left" vertical="top" wrapText="1" indent="2"/>
    </xf>
    <xf numFmtId="169" fontId="3" fillId="3" borderId="0" xfId="0" applyNumberFormat="1" applyFont="1" applyFill="1" applyAlignment="1">
      <alignment horizontal="right" vertical="top"/>
    </xf>
    <xf numFmtId="170" fontId="3" fillId="3" borderId="0" xfId="0" applyNumberFormat="1" applyFont="1" applyFill="1" applyAlignment="1">
      <alignment horizontal="right" vertical="top"/>
    </xf>
    <xf numFmtId="0" fontId="0" fillId="3" borderId="0" xfId="0" applyFill="1"/>
    <xf numFmtId="171" fontId="3" fillId="3" borderId="0" xfId="0" applyNumberFormat="1" applyFont="1" applyFill="1" applyAlignment="1">
      <alignment horizontal="right" vertical="top"/>
    </xf>
    <xf numFmtId="172" fontId="3" fillId="3" borderId="0" xfId="0" applyNumberFormat="1" applyFont="1" applyFill="1" applyAlignment="1">
      <alignment horizontal="right" vertical="top"/>
    </xf>
    <xf numFmtId="164" fontId="8" fillId="3" borderId="0" xfId="0" applyNumberFormat="1" applyFont="1" applyFill="1" applyAlignment="1">
      <alignment horizontal="right" vertical="top"/>
    </xf>
    <xf numFmtId="49" fontId="9" fillId="3" borderId="0" xfId="0" applyNumberFormat="1" applyFont="1" applyFill="1" applyAlignment="1">
      <alignment vertical="top"/>
    </xf>
    <xf numFmtId="49" fontId="8" fillId="3" borderId="0" xfId="0" applyNumberFormat="1" applyFont="1" applyFill="1" applyAlignment="1">
      <alignment vertical="top"/>
    </xf>
    <xf numFmtId="49" fontId="8" fillId="3" borderId="0" xfId="0" applyNumberFormat="1" applyFont="1" applyFill="1" applyAlignment="1">
      <alignment horizontal="right" vertical="top"/>
    </xf>
    <xf numFmtId="166" fontId="9" fillId="3" borderId="0" xfId="0" applyNumberFormat="1" applyFont="1" applyFill="1" applyAlignment="1">
      <alignment horizontal="right" vertical="top"/>
    </xf>
    <xf numFmtId="165" fontId="9" fillId="3" borderId="0" xfId="0" applyNumberFormat="1" applyFont="1" applyFill="1" applyAlignment="1">
      <alignment horizontal="right" vertical="top"/>
    </xf>
    <xf numFmtId="0" fontId="10" fillId="3" borderId="0" xfId="0" applyFont="1" applyFill="1" applyAlignment="1">
      <alignment vertical="top"/>
    </xf>
    <xf numFmtId="166" fontId="8" fillId="3" borderId="0" xfId="0" applyNumberFormat="1" applyFont="1" applyFill="1" applyAlignment="1">
      <alignment horizontal="right" vertical="top"/>
    </xf>
    <xf numFmtId="0" fontId="8" fillId="3" borderId="0" xfId="0" applyFont="1" applyFill="1" applyAlignment="1">
      <alignment vertical="top"/>
    </xf>
    <xf numFmtId="167" fontId="9" fillId="3" borderId="0" xfId="0" applyNumberFormat="1" applyFont="1" applyFill="1" applyAlignment="1">
      <alignment horizontal="right" vertical="top"/>
    </xf>
    <xf numFmtId="49" fontId="8" fillId="3" borderId="0" xfId="0" applyNumberFormat="1" applyFont="1" applyFill="1" applyAlignment="1">
      <alignment horizontal="left" vertical="top" indent="1"/>
    </xf>
    <xf numFmtId="169" fontId="8" fillId="3" borderId="0" xfId="0" applyNumberFormat="1" applyFont="1" applyFill="1" applyAlignment="1">
      <alignment horizontal="right" vertical="top"/>
    </xf>
    <xf numFmtId="170" fontId="8" fillId="3" borderId="0" xfId="0" applyNumberFormat="1" applyFont="1" applyFill="1" applyAlignment="1">
      <alignment horizontal="right" vertical="top"/>
    </xf>
    <xf numFmtId="171" fontId="8" fillId="3" borderId="0" xfId="0" applyNumberFormat="1" applyFont="1" applyFill="1" applyAlignment="1">
      <alignment horizontal="right" vertical="top"/>
    </xf>
    <xf numFmtId="172" fontId="8" fillId="3" borderId="0" xfId="0" applyNumberFormat="1" applyFont="1" applyFill="1" applyAlignment="1">
      <alignment horizontal="right" vertical="top"/>
    </xf>
    <xf numFmtId="173" fontId="8" fillId="3" borderId="0" xfId="0" applyNumberFormat="1" applyFont="1" applyFill="1" applyAlignment="1">
      <alignment horizontal="right" vertical="top"/>
    </xf>
    <xf numFmtId="174" fontId="8" fillId="3" borderId="0" xfId="0" applyNumberFormat="1" applyFont="1" applyFill="1" applyAlignment="1">
      <alignment horizontal="right" vertical="top"/>
    </xf>
    <xf numFmtId="164" fontId="10" fillId="3" borderId="0" xfId="0" applyNumberFormat="1" applyFont="1" applyFill="1" applyAlignment="1">
      <alignment horizontal="right" vertical="top"/>
    </xf>
    <xf numFmtId="49" fontId="11" fillId="3" borderId="0" xfId="0" applyNumberFormat="1" applyFont="1" applyFill="1" applyAlignment="1">
      <alignment horizontal="left" vertical="top" wrapText="1" indent="2"/>
    </xf>
    <xf numFmtId="49" fontId="4" fillId="3" borderId="0" xfId="0" applyNumberFormat="1" applyFont="1" applyFill="1" applyAlignment="1">
      <alignment horizontal="right" vertical="top"/>
    </xf>
    <xf numFmtId="49" fontId="4" fillId="3" borderId="0" xfId="0" applyNumberFormat="1" applyFont="1" applyFill="1" applyAlignment="1">
      <alignment horizontal="left" vertical="top" indent="1"/>
    </xf>
    <xf numFmtId="171" fontId="4" fillId="3" borderId="0" xfId="0" applyNumberFormat="1" applyFont="1" applyFill="1" applyAlignment="1">
      <alignment horizontal="right" vertical="top"/>
    </xf>
    <xf numFmtId="165" fontId="6" fillId="3" borderId="0" xfId="0" applyNumberFormat="1" applyFont="1" applyFill="1" applyAlignment="1">
      <alignment horizontal="right" vertical="top"/>
    </xf>
    <xf numFmtId="49" fontId="6" fillId="3" borderId="0" xfId="0" applyNumberFormat="1" applyFont="1" applyFill="1" applyAlignment="1">
      <alignment vertical="top"/>
    </xf>
    <xf numFmtId="49" fontId="2" fillId="3" borderId="0" xfId="0" applyNumberFormat="1" applyFont="1" applyFill="1" applyAlignment="1">
      <alignment horizontal="right" vertical="top"/>
    </xf>
    <xf numFmtId="166" fontId="6" fillId="3" borderId="0" xfId="0" applyNumberFormat="1" applyFont="1" applyFill="1" applyAlignment="1">
      <alignment horizontal="right" vertical="top"/>
    </xf>
    <xf numFmtId="169" fontId="4" fillId="3" borderId="0" xfId="0" applyNumberFormat="1" applyFont="1" applyFill="1" applyAlignment="1">
      <alignment horizontal="right" vertical="top"/>
    </xf>
    <xf numFmtId="173" fontId="4" fillId="3" borderId="0" xfId="0" applyNumberFormat="1" applyFont="1" applyFill="1" applyAlignment="1">
      <alignment horizontal="right" vertical="top"/>
    </xf>
    <xf numFmtId="0" fontId="2" fillId="0" borderId="0" xfId="0" applyFont="1" applyFill="1" applyAlignment="1">
      <alignment vertical="top"/>
    </xf>
    <xf numFmtId="0" fontId="0" fillId="0" borderId="0" xfId="0" applyFill="1"/>
    <xf numFmtId="43" fontId="4" fillId="3" borderId="0" xfId="1" applyFont="1" applyFill="1" applyAlignment="1">
      <alignment horizontal="right" vertical="top"/>
    </xf>
    <xf numFmtId="49" fontId="4" fillId="3" borderId="3" xfId="0" applyNumberFormat="1" applyFont="1" applyFill="1" applyBorder="1" applyAlignment="1">
      <alignment horizontal="right" vertical="top"/>
    </xf>
    <xf numFmtId="49" fontId="4" fillId="4" borderId="0" xfId="0" applyNumberFormat="1" applyFont="1" applyFill="1" applyAlignment="1">
      <alignment vertical="top"/>
    </xf>
    <xf numFmtId="49" fontId="3" fillId="4" borderId="0" xfId="0" applyNumberFormat="1" applyFont="1" applyFill="1" applyAlignment="1">
      <alignment vertical="top"/>
    </xf>
    <xf numFmtId="49" fontId="3" fillId="4" borderId="0" xfId="0" applyNumberFormat="1" applyFont="1" applyFill="1" applyAlignment="1">
      <alignment horizontal="right" vertical="top"/>
    </xf>
    <xf numFmtId="166" fontId="4" fillId="4" borderId="0" xfId="0" applyNumberFormat="1" applyFont="1" applyFill="1" applyAlignment="1">
      <alignment horizontal="right" vertical="top"/>
    </xf>
    <xf numFmtId="165" fontId="4" fillId="4" borderId="0" xfId="0" applyNumberFormat="1" applyFont="1" applyFill="1" applyAlignment="1">
      <alignment horizontal="right" vertical="top"/>
    </xf>
    <xf numFmtId="0" fontId="2" fillId="4" borderId="0" xfId="0" applyFont="1" applyFill="1" applyAlignment="1">
      <alignment vertical="top"/>
    </xf>
    <xf numFmtId="166" fontId="3" fillId="4" borderId="0" xfId="0" applyNumberFormat="1" applyFont="1" applyFill="1" applyAlignment="1">
      <alignment horizontal="right" vertical="top"/>
    </xf>
    <xf numFmtId="0" fontId="3" fillId="4" borderId="0" xfId="0" applyFont="1" applyFill="1" applyAlignment="1">
      <alignment vertical="top"/>
    </xf>
    <xf numFmtId="167" fontId="4" fillId="4" borderId="0" xfId="0" applyNumberFormat="1" applyFont="1" applyFill="1" applyAlignment="1">
      <alignment horizontal="right" vertical="top"/>
    </xf>
    <xf numFmtId="49" fontId="3" fillId="4" borderId="0" xfId="0" applyNumberFormat="1" applyFont="1" applyFill="1" applyAlignment="1">
      <alignment horizontal="left" vertical="top" indent="1"/>
    </xf>
    <xf numFmtId="169" fontId="3" fillId="4" borderId="0" xfId="0" applyNumberFormat="1" applyFont="1" applyFill="1" applyAlignment="1">
      <alignment horizontal="right" vertical="top"/>
    </xf>
    <xf numFmtId="170" fontId="3" fillId="4" borderId="0" xfId="0" applyNumberFormat="1" applyFont="1" applyFill="1" applyAlignment="1">
      <alignment horizontal="right" vertical="top"/>
    </xf>
    <xf numFmtId="49" fontId="5" fillId="4" borderId="0" xfId="0" applyNumberFormat="1" applyFont="1" applyFill="1" applyAlignment="1">
      <alignment horizontal="left" vertical="top" wrapText="1" indent="2"/>
    </xf>
    <xf numFmtId="171" fontId="3" fillId="4" borderId="0" xfId="0" applyNumberFormat="1" applyFont="1" applyFill="1" applyAlignment="1">
      <alignment horizontal="right" vertical="top"/>
    </xf>
    <xf numFmtId="172" fontId="3" fillId="4" borderId="0" xfId="0" applyNumberFormat="1" applyFont="1" applyFill="1" applyAlignment="1">
      <alignment horizontal="right" vertical="top"/>
    </xf>
    <xf numFmtId="173" fontId="3" fillId="4" borderId="0" xfId="0" applyNumberFormat="1" applyFont="1" applyFill="1" applyAlignment="1">
      <alignment horizontal="right" vertical="top"/>
    </xf>
    <xf numFmtId="174" fontId="3" fillId="4" borderId="0" xfId="0" applyNumberFormat="1" applyFont="1" applyFill="1" applyAlignment="1">
      <alignment horizontal="right" vertical="top"/>
    </xf>
    <xf numFmtId="164" fontId="8" fillId="5" borderId="0" xfId="0" applyNumberFormat="1" applyFont="1" applyFill="1" applyAlignment="1">
      <alignment horizontal="right" vertical="top"/>
    </xf>
    <xf numFmtId="49" fontId="9" fillId="5" borderId="0" xfId="0" applyNumberFormat="1" applyFont="1" applyFill="1" applyAlignment="1">
      <alignment vertical="top"/>
    </xf>
    <xf numFmtId="49" fontId="8" fillId="5" borderId="0" xfId="0" applyNumberFormat="1" applyFont="1" applyFill="1" applyAlignment="1">
      <alignment vertical="top"/>
    </xf>
    <xf numFmtId="49" fontId="8" fillId="5" borderId="0" xfId="0" applyNumberFormat="1" applyFont="1" applyFill="1" applyAlignment="1">
      <alignment horizontal="right" vertical="top"/>
    </xf>
    <xf numFmtId="166" fontId="9" fillId="5" borderId="0" xfId="0" applyNumberFormat="1" applyFont="1" applyFill="1" applyAlignment="1">
      <alignment horizontal="right" vertical="top"/>
    </xf>
    <xf numFmtId="165" fontId="9" fillId="5" borderId="0" xfId="0" applyNumberFormat="1" applyFont="1" applyFill="1" applyAlignment="1">
      <alignment horizontal="right" vertical="top"/>
    </xf>
    <xf numFmtId="166" fontId="8" fillId="5" borderId="0" xfId="0" applyNumberFormat="1" applyFont="1" applyFill="1" applyAlignment="1">
      <alignment horizontal="right" vertical="top"/>
    </xf>
    <xf numFmtId="0" fontId="8" fillId="5" borderId="0" xfId="0" applyFont="1" applyFill="1" applyAlignment="1">
      <alignment vertical="top"/>
    </xf>
    <xf numFmtId="0" fontId="10" fillId="5" borderId="0" xfId="0" applyFont="1" applyFill="1" applyAlignment="1">
      <alignment vertical="top"/>
    </xf>
    <xf numFmtId="167" fontId="9" fillId="5" borderId="0" xfId="0" applyNumberFormat="1" applyFont="1" applyFill="1" applyAlignment="1">
      <alignment horizontal="right" vertical="top"/>
    </xf>
    <xf numFmtId="49" fontId="8" fillId="5" borderId="0" xfId="0" applyNumberFormat="1" applyFont="1" applyFill="1" applyAlignment="1">
      <alignment horizontal="left" vertical="top" indent="1"/>
    </xf>
    <xf numFmtId="173" fontId="8" fillId="5" borderId="0" xfId="0" applyNumberFormat="1" applyFont="1" applyFill="1" applyAlignment="1">
      <alignment horizontal="right" vertical="top"/>
    </xf>
    <xf numFmtId="174" fontId="8" fillId="5" borderId="0" xfId="0" applyNumberFormat="1" applyFont="1" applyFill="1" applyAlignment="1">
      <alignment horizontal="right" vertical="top"/>
    </xf>
    <xf numFmtId="169" fontId="8" fillId="5" borderId="0" xfId="0" applyNumberFormat="1" applyFont="1" applyFill="1" applyAlignment="1">
      <alignment horizontal="right" vertical="top"/>
    </xf>
    <xf numFmtId="170" fontId="8" fillId="5" borderId="0" xfId="0" applyNumberFormat="1" applyFont="1" applyFill="1" applyAlignment="1">
      <alignment horizontal="right" vertical="top"/>
    </xf>
    <xf numFmtId="164" fontId="10" fillId="5" borderId="0" xfId="0" applyNumberFormat="1" applyFont="1" applyFill="1" applyAlignment="1">
      <alignment horizontal="right" vertical="top"/>
    </xf>
    <xf numFmtId="49" fontId="11" fillId="5" borderId="0" xfId="0" applyNumberFormat="1" applyFont="1" applyFill="1" applyAlignment="1">
      <alignment horizontal="left" vertical="top" wrapText="1" indent="2"/>
    </xf>
    <xf numFmtId="164" fontId="3" fillId="5" borderId="0" xfId="0" applyNumberFormat="1" applyFont="1" applyFill="1" applyAlignment="1">
      <alignment horizontal="right" vertical="top"/>
    </xf>
    <xf numFmtId="49" fontId="4" fillId="5" borderId="0" xfId="0" applyNumberFormat="1" applyFont="1" applyFill="1" applyAlignment="1">
      <alignment vertical="top"/>
    </xf>
    <xf numFmtId="49" fontId="3" fillId="5" borderId="0" xfId="0" applyNumberFormat="1" applyFont="1" applyFill="1" applyAlignment="1">
      <alignment vertical="top"/>
    </xf>
    <xf numFmtId="49" fontId="3" fillId="5" borderId="0" xfId="0" applyNumberFormat="1" applyFont="1" applyFill="1" applyAlignment="1">
      <alignment horizontal="right" vertical="top"/>
    </xf>
    <xf numFmtId="166" fontId="4" fillId="5" borderId="0" xfId="0" applyNumberFormat="1" applyFont="1" applyFill="1" applyAlignment="1">
      <alignment horizontal="right" vertical="top"/>
    </xf>
    <xf numFmtId="165" fontId="4" fillId="5" borderId="0" xfId="0" applyNumberFormat="1" applyFont="1" applyFill="1" applyAlignment="1">
      <alignment horizontal="right" vertical="top"/>
    </xf>
    <xf numFmtId="166" fontId="3" fillId="5" borderId="0" xfId="0" applyNumberFormat="1" applyFont="1" applyFill="1" applyAlignment="1">
      <alignment horizontal="right" vertical="top"/>
    </xf>
    <xf numFmtId="0" fontId="3" fillId="5" borderId="0" xfId="0" applyFont="1" applyFill="1" applyAlignment="1">
      <alignment vertical="top"/>
    </xf>
    <xf numFmtId="0" fontId="2" fillId="5" borderId="0" xfId="0" applyFont="1" applyFill="1" applyAlignment="1">
      <alignment vertical="top"/>
    </xf>
    <xf numFmtId="167" fontId="4" fillId="5" borderId="0" xfId="0" applyNumberFormat="1" applyFont="1" applyFill="1" applyAlignment="1">
      <alignment horizontal="right" vertical="top"/>
    </xf>
    <xf numFmtId="49" fontId="3" fillId="5" borderId="0" xfId="0" applyNumberFormat="1" applyFont="1" applyFill="1" applyAlignment="1">
      <alignment horizontal="left" vertical="top" indent="1"/>
    </xf>
    <xf numFmtId="173" fontId="3" fillId="5" borderId="0" xfId="0" applyNumberFormat="1" applyFont="1" applyFill="1" applyAlignment="1">
      <alignment horizontal="right" vertical="top"/>
    </xf>
    <xf numFmtId="174" fontId="3" fillId="5" borderId="0" xfId="0" applyNumberFormat="1" applyFont="1" applyFill="1" applyAlignment="1">
      <alignment horizontal="right" vertical="top"/>
    </xf>
    <xf numFmtId="164" fontId="2" fillId="5" borderId="0" xfId="0" applyNumberFormat="1" applyFont="1" applyFill="1" applyAlignment="1">
      <alignment horizontal="right" vertical="top"/>
    </xf>
    <xf numFmtId="49" fontId="5" fillId="5" borderId="0" xfId="0" applyNumberFormat="1" applyFont="1" applyFill="1" applyAlignment="1">
      <alignment horizontal="left" vertical="top" wrapText="1" indent="2"/>
    </xf>
    <xf numFmtId="164" fontId="2" fillId="6" borderId="0" xfId="0" applyNumberFormat="1" applyFont="1" applyFill="1" applyAlignment="1">
      <alignment horizontal="right" vertical="top"/>
    </xf>
    <xf numFmtId="49" fontId="5" fillId="6" borderId="0" xfId="0" applyNumberFormat="1" applyFont="1" applyFill="1" applyAlignment="1">
      <alignment horizontal="left" vertical="top" wrapText="1" indent="2"/>
    </xf>
    <xf numFmtId="49" fontId="6" fillId="6" borderId="0" xfId="0" applyNumberFormat="1" applyFont="1" applyFill="1" applyAlignment="1">
      <alignment vertical="top"/>
    </xf>
    <xf numFmtId="49" fontId="2" fillId="6" borderId="0" xfId="0" applyNumberFormat="1" applyFont="1" applyFill="1" applyAlignment="1">
      <alignment horizontal="right" vertical="top"/>
    </xf>
    <xf numFmtId="166" fontId="6" fillId="6" borderId="0" xfId="0" applyNumberFormat="1" applyFont="1" applyFill="1" applyAlignment="1">
      <alignment horizontal="right" vertical="top"/>
    </xf>
    <xf numFmtId="165" fontId="6" fillId="6" borderId="0" xfId="0" applyNumberFormat="1" applyFont="1" applyFill="1" applyAlignment="1">
      <alignment horizontal="right" vertical="top"/>
    </xf>
    <xf numFmtId="0" fontId="2" fillId="6" borderId="0" xfId="0" applyFont="1" applyFill="1" applyAlignment="1">
      <alignment vertical="top"/>
    </xf>
    <xf numFmtId="164" fontId="3" fillId="6" borderId="0" xfId="0" applyNumberFormat="1" applyFont="1" applyFill="1" applyAlignment="1">
      <alignment horizontal="right" vertical="top"/>
    </xf>
    <xf numFmtId="49" fontId="4" fillId="6" borderId="0" xfId="0" applyNumberFormat="1" applyFont="1" applyFill="1" applyAlignment="1">
      <alignment vertical="top"/>
    </xf>
    <xf numFmtId="49" fontId="3" fillId="6" borderId="0" xfId="0" applyNumberFormat="1" applyFont="1" applyFill="1" applyAlignment="1">
      <alignment horizontal="right" vertical="top"/>
    </xf>
    <xf numFmtId="49" fontId="4" fillId="6" borderId="0" xfId="0" applyNumberFormat="1" applyFont="1" applyFill="1" applyAlignment="1">
      <alignment horizontal="right" vertical="top"/>
    </xf>
    <xf numFmtId="166" fontId="4" fillId="6" borderId="0" xfId="0" applyNumberFormat="1" applyFont="1" applyFill="1" applyAlignment="1">
      <alignment horizontal="right" vertical="top"/>
    </xf>
    <xf numFmtId="165" fontId="4" fillId="6" borderId="0" xfId="0" applyNumberFormat="1" applyFont="1" applyFill="1" applyAlignment="1">
      <alignment horizontal="right" vertical="top"/>
    </xf>
    <xf numFmtId="49" fontId="3" fillId="6" borderId="0" xfId="0" applyNumberFormat="1" applyFont="1" applyFill="1" applyAlignment="1">
      <alignment vertical="top"/>
    </xf>
    <xf numFmtId="167" fontId="4" fillId="6" borderId="0" xfId="0" applyNumberFormat="1" applyFont="1" applyFill="1" applyAlignment="1">
      <alignment horizontal="right" vertical="top"/>
    </xf>
    <xf numFmtId="49" fontId="4" fillId="6" borderId="0" xfId="0" applyNumberFormat="1" applyFont="1" applyFill="1" applyAlignment="1">
      <alignment horizontal="left" vertical="top" indent="1"/>
    </xf>
    <xf numFmtId="173" fontId="4" fillId="6" borderId="0" xfId="0" applyNumberFormat="1" applyFont="1" applyFill="1" applyAlignment="1">
      <alignment horizontal="right" vertical="top"/>
    </xf>
    <xf numFmtId="174" fontId="3" fillId="6" borderId="0" xfId="0" applyNumberFormat="1" applyFont="1" applyFill="1" applyAlignment="1">
      <alignment horizontal="right" vertical="top"/>
    </xf>
    <xf numFmtId="171" fontId="4" fillId="6" borderId="0" xfId="0" applyNumberFormat="1" applyFont="1" applyFill="1" applyAlignment="1">
      <alignment horizontal="right" vertical="top"/>
    </xf>
    <xf numFmtId="172" fontId="3" fillId="6" borderId="0" xfId="0" applyNumberFormat="1" applyFont="1" applyFill="1" applyAlignment="1">
      <alignment horizontal="right" vertical="top"/>
    </xf>
    <xf numFmtId="164" fontId="8" fillId="6" borderId="0" xfId="0" applyNumberFormat="1" applyFont="1" applyFill="1" applyAlignment="1">
      <alignment horizontal="right" vertical="top"/>
    </xf>
    <xf numFmtId="49" fontId="9" fillId="6" borderId="0" xfId="0" applyNumberFormat="1" applyFont="1" applyFill="1" applyAlignment="1">
      <alignment vertical="top"/>
    </xf>
    <xf numFmtId="49" fontId="8" fillId="6" borderId="0" xfId="0" applyNumberFormat="1" applyFont="1" applyFill="1" applyAlignment="1">
      <alignment horizontal="right" vertical="top"/>
    </xf>
    <xf numFmtId="49" fontId="9" fillId="6" borderId="0" xfId="0" applyNumberFormat="1" applyFont="1" applyFill="1" applyAlignment="1">
      <alignment horizontal="right" vertical="top"/>
    </xf>
    <xf numFmtId="166" fontId="9" fillId="6" borderId="0" xfId="0" applyNumberFormat="1" applyFont="1" applyFill="1" applyAlignment="1">
      <alignment horizontal="right" vertical="top"/>
    </xf>
    <xf numFmtId="165" fontId="9" fillId="6" borderId="0" xfId="0" applyNumberFormat="1" applyFont="1" applyFill="1" applyAlignment="1">
      <alignment horizontal="right" vertical="top"/>
    </xf>
    <xf numFmtId="0" fontId="10" fillId="6" borderId="0" xfId="0" applyFont="1" applyFill="1" applyAlignment="1">
      <alignment vertical="top"/>
    </xf>
    <xf numFmtId="49" fontId="8" fillId="6" borderId="0" xfId="0" applyNumberFormat="1" applyFont="1" applyFill="1" applyAlignment="1">
      <alignment vertical="top"/>
    </xf>
    <xf numFmtId="167" fontId="9" fillId="6" borderId="0" xfId="0" applyNumberFormat="1" applyFont="1" applyFill="1" applyAlignment="1">
      <alignment horizontal="right" vertical="top"/>
    </xf>
    <xf numFmtId="49" fontId="9" fillId="6" borderId="0" xfId="0" applyNumberFormat="1" applyFont="1" applyFill="1" applyAlignment="1">
      <alignment horizontal="left" vertical="top" indent="1"/>
    </xf>
    <xf numFmtId="173" fontId="9" fillId="6" borderId="0" xfId="0" applyNumberFormat="1" applyFont="1" applyFill="1" applyAlignment="1">
      <alignment horizontal="right" vertical="top"/>
    </xf>
    <xf numFmtId="174" fontId="8" fillId="6" borderId="0" xfId="0" applyNumberFormat="1" applyFont="1" applyFill="1" applyAlignment="1">
      <alignment horizontal="right" vertical="top"/>
    </xf>
    <xf numFmtId="165" fontId="12" fillId="6" borderId="0" xfId="0" applyNumberFormat="1" applyFont="1" applyFill="1" applyAlignment="1">
      <alignment horizontal="right" vertical="top"/>
    </xf>
    <xf numFmtId="49" fontId="12" fillId="6" borderId="0" xfId="0" applyNumberFormat="1" applyFont="1" applyFill="1" applyAlignment="1">
      <alignment vertical="top"/>
    </xf>
    <xf numFmtId="49" fontId="10" fillId="6" borderId="0" xfId="0" applyNumberFormat="1" applyFont="1" applyFill="1" applyAlignment="1">
      <alignment horizontal="right" vertical="top"/>
    </xf>
    <xf numFmtId="166" fontId="12" fillId="6" borderId="0" xfId="0" applyNumberFormat="1" applyFont="1" applyFill="1" applyAlignment="1">
      <alignment horizontal="right" vertical="top"/>
    </xf>
    <xf numFmtId="171" fontId="9" fillId="6" borderId="0" xfId="0" applyNumberFormat="1" applyFont="1" applyFill="1" applyAlignment="1">
      <alignment horizontal="right" vertical="top"/>
    </xf>
    <xf numFmtId="172" fontId="8" fillId="6" borderId="0" xfId="0" applyNumberFormat="1" applyFont="1" applyFill="1" applyAlignment="1">
      <alignment horizontal="right" vertical="top"/>
    </xf>
    <xf numFmtId="164" fontId="10" fillId="6" borderId="0" xfId="0" applyNumberFormat="1" applyFont="1" applyFill="1" applyAlignment="1">
      <alignment horizontal="right" vertical="top"/>
    </xf>
    <xf numFmtId="49" fontId="11" fillId="6" borderId="0" xfId="0" applyNumberFormat="1" applyFont="1" applyFill="1" applyAlignment="1">
      <alignment horizontal="left" vertical="top" wrapText="1" indent="2"/>
    </xf>
    <xf numFmtId="169" fontId="4" fillId="6" borderId="0" xfId="0" applyNumberFormat="1" applyFont="1" applyFill="1" applyAlignment="1">
      <alignment horizontal="right" vertical="top"/>
    </xf>
    <xf numFmtId="170" fontId="3" fillId="6" borderId="0" xfId="0" applyNumberFormat="1" applyFont="1" applyFill="1" applyAlignment="1">
      <alignment horizontal="right" vertical="top"/>
    </xf>
    <xf numFmtId="43" fontId="4" fillId="0" borderId="0" xfId="1" applyFont="1" applyAlignment="1">
      <alignment horizontal="right" vertical="top"/>
    </xf>
    <xf numFmtId="43" fontId="3" fillId="0" borderId="0" xfId="1" applyFont="1" applyAlignment="1">
      <alignment horizontal="right" vertical="top"/>
    </xf>
    <xf numFmtId="168" fontId="4" fillId="2" borderId="0" xfId="0" applyNumberFormat="1" applyFont="1" applyFill="1" applyAlignment="1">
      <alignment horizontal="right" vertical="top"/>
    </xf>
    <xf numFmtId="43" fontId="4" fillId="2" borderId="0" xfId="1" applyFont="1" applyFill="1" applyAlignment="1">
      <alignment horizontal="right" vertical="top"/>
    </xf>
    <xf numFmtId="43" fontId="2" fillId="0" borderId="0" xfId="1" applyFont="1" applyAlignment="1">
      <alignment vertical="top"/>
    </xf>
    <xf numFmtId="43" fontId="4" fillId="0" borderId="2" xfId="1" applyFont="1" applyBorder="1" applyAlignment="1">
      <alignment horizontal="right" vertical="top"/>
    </xf>
    <xf numFmtId="43" fontId="3" fillId="0" borderId="1" xfId="1" applyFont="1" applyBorder="1" applyAlignment="1">
      <alignment horizontal="right" vertical="top"/>
    </xf>
    <xf numFmtId="43" fontId="0" fillId="0" borderId="0" xfId="1" applyFont="1"/>
    <xf numFmtId="49" fontId="3" fillId="2" borderId="0" xfId="0" applyNumberFormat="1" applyFont="1" applyFill="1" applyAlignment="1">
      <alignment horizontal="right" vertical="top"/>
    </xf>
    <xf numFmtId="43" fontId="3" fillId="0" borderId="1" xfId="1" applyFont="1" applyBorder="1" applyAlignment="1">
      <alignment vertical="top"/>
    </xf>
    <xf numFmtId="43" fontId="4" fillId="0" borderId="1" xfId="1" applyFont="1" applyBorder="1" applyAlignment="1">
      <alignment vertical="top"/>
    </xf>
    <xf numFmtId="43" fontId="3" fillId="0" borderId="0" xfId="1" applyFont="1" applyAlignment="1">
      <alignment vertical="top"/>
    </xf>
    <xf numFmtId="43" fontId="4" fillId="0" borderId="0" xfId="1" applyFont="1" applyAlignment="1">
      <alignment vertical="top"/>
    </xf>
    <xf numFmtId="43" fontId="6" fillId="0" borderId="0" xfId="1" applyFont="1" applyAlignment="1">
      <alignment vertical="top"/>
    </xf>
    <xf numFmtId="175" fontId="3" fillId="2" borderId="0" xfId="0" applyNumberFormat="1" applyFont="1" applyFill="1" applyAlignment="1">
      <alignment horizontal="right" vertical="top"/>
    </xf>
    <xf numFmtId="49" fontId="4" fillId="2" borderId="0" xfId="0" applyNumberFormat="1" applyFont="1" applyFill="1" applyAlignment="1">
      <alignment vertical="top"/>
    </xf>
    <xf numFmtId="49" fontId="3" fillId="2" borderId="0" xfId="0" applyNumberFormat="1" applyFont="1" applyFill="1" applyAlignment="1">
      <alignment vertical="top"/>
    </xf>
    <xf numFmtId="43" fontId="3" fillId="2" borderId="0" xfId="1" applyFont="1" applyFill="1" applyAlignment="1">
      <alignment vertical="top"/>
    </xf>
    <xf numFmtId="43" fontId="4" fillId="2" borderId="0" xfId="1" applyFont="1" applyFill="1" applyAlignment="1">
      <alignment vertical="top"/>
    </xf>
    <xf numFmtId="165" fontId="4" fillId="2" borderId="0" xfId="0" applyNumberFormat="1" applyFont="1" applyFill="1" applyAlignment="1">
      <alignment horizontal="right" vertical="top"/>
    </xf>
    <xf numFmtId="175" fontId="3" fillId="7" borderId="0" xfId="0" applyNumberFormat="1" applyFont="1" applyFill="1" applyAlignment="1">
      <alignment horizontal="right" vertical="top"/>
    </xf>
    <xf numFmtId="49" fontId="4" fillId="7" borderId="0" xfId="0" applyNumberFormat="1" applyFont="1" applyFill="1" applyAlignment="1">
      <alignment vertical="top"/>
    </xf>
    <xf numFmtId="49" fontId="3" fillId="7" borderId="0" xfId="0" applyNumberFormat="1" applyFont="1" applyFill="1" applyAlignment="1">
      <alignment vertical="top"/>
    </xf>
    <xf numFmtId="43" fontId="3" fillId="7" borderId="0" xfId="1" applyFont="1" applyFill="1" applyAlignment="1">
      <alignment vertical="top"/>
    </xf>
    <xf numFmtId="43" fontId="4" fillId="7" borderId="0" xfId="1" applyFont="1" applyFill="1" applyAlignment="1">
      <alignment vertical="top"/>
    </xf>
    <xf numFmtId="49" fontId="3" fillId="7" borderId="0" xfId="0" applyNumberFormat="1" applyFont="1" applyFill="1" applyAlignment="1">
      <alignment horizontal="right" vertical="top"/>
    </xf>
    <xf numFmtId="166" fontId="4" fillId="7" borderId="0" xfId="0" applyNumberFormat="1" applyFont="1" applyFill="1" applyAlignment="1">
      <alignment horizontal="right" vertical="top"/>
    </xf>
    <xf numFmtId="165" fontId="4" fillId="7" borderId="0" xfId="0" applyNumberFormat="1" applyFont="1" applyFill="1" applyAlignment="1">
      <alignment horizontal="right" vertical="top"/>
    </xf>
    <xf numFmtId="43" fontId="3" fillId="7" borderId="0" xfId="1" applyFont="1" applyFill="1" applyAlignment="1">
      <alignment horizontal="right" vertical="top"/>
    </xf>
    <xf numFmtId="0" fontId="2" fillId="7" borderId="0" xfId="0" applyFont="1" applyFill="1" applyAlignment="1">
      <alignment vertical="top"/>
    </xf>
    <xf numFmtId="167" fontId="4" fillId="7" borderId="0" xfId="0" applyNumberFormat="1" applyFont="1" applyFill="1" applyAlignment="1">
      <alignment horizontal="right" vertical="top"/>
    </xf>
    <xf numFmtId="175" fontId="2" fillId="7" borderId="0" xfId="0" applyNumberFormat="1" applyFont="1" applyFill="1" applyAlignment="1">
      <alignment horizontal="right" vertical="top"/>
    </xf>
    <xf numFmtId="49" fontId="5" fillId="7" borderId="0" xfId="0" applyNumberFormat="1" applyFont="1" applyFill="1" applyAlignment="1">
      <alignment horizontal="left" vertical="top" wrapText="1" indent="2"/>
    </xf>
    <xf numFmtId="43" fontId="2" fillId="7" borderId="0" xfId="1" applyFont="1" applyFill="1" applyAlignment="1">
      <alignment vertical="top"/>
    </xf>
    <xf numFmtId="43" fontId="3" fillId="2" borderId="0" xfId="1" applyFont="1" applyFill="1" applyAlignment="1">
      <alignment horizontal="right" vertical="top"/>
    </xf>
    <xf numFmtId="167" fontId="4" fillId="2" borderId="0" xfId="0" applyNumberFormat="1" applyFont="1" applyFill="1" applyAlignment="1">
      <alignment horizontal="right" vertical="top"/>
    </xf>
    <xf numFmtId="49" fontId="5" fillId="2" borderId="0" xfId="0" applyNumberFormat="1" applyFont="1" applyFill="1" applyAlignment="1">
      <alignment horizontal="left" vertical="top" wrapText="1" indent="2"/>
    </xf>
    <xf numFmtId="43" fontId="2" fillId="2" borderId="0" xfId="1" applyFont="1" applyFill="1" applyAlignment="1">
      <alignment vertical="top"/>
    </xf>
    <xf numFmtId="49" fontId="3" fillId="0" borderId="1" xfId="0" applyNumberFormat="1" applyFont="1" applyBorder="1" applyAlignment="1">
      <alignment vertical="top"/>
    </xf>
    <xf numFmtId="49" fontId="3" fillId="0" borderId="0" xfId="0" applyNumberFormat="1" applyFont="1" applyAlignment="1">
      <alignment vertical="top"/>
    </xf>
    <xf numFmtId="49" fontId="3" fillId="2" borderId="0" xfId="0" applyNumberFormat="1" applyFont="1" applyFill="1" applyAlignment="1">
      <alignment vertical="top"/>
    </xf>
    <xf numFmtId="175" fontId="2" fillId="2" borderId="0" xfId="0" applyNumberFormat="1" applyFont="1" applyFill="1" applyAlignment="1">
      <alignment horizontal="right" vertical="top"/>
    </xf>
    <xf numFmtId="166" fontId="3" fillId="2" borderId="0" xfId="0" applyNumberFormat="1" applyFont="1" applyFill="1" applyAlignment="1">
      <alignment horizontal="right" vertical="top"/>
    </xf>
    <xf numFmtId="0" fontId="3" fillId="2" borderId="0" xfId="0" applyFont="1" applyFill="1" applyAlignment="1">
      <alignment vertical="top"/>
    </xf>
    <xf numFmtId="49" fontId="2" fillId="2" borderId="0" xfId="0" applyNumberFormat="1" applyFont="1" applyFill="1" applyAlignment="1">
      <alignment vertical="top"/>
    </xf>
    <xf numFmtId="49" fontId="6" fillId="2" borderId="0" xfId="0" applyNumberFormat="1" applyFont="1" applyFill="1" applyAlignment="1">
      <alignment vertical="top"/>
    </xf>
    <xf numFmtId="43" fontId="6" fillId="2" borderId="0" xfId="1" applyFont="1" applyFill="1" applyAlignment="1">
      <alignment vertical="top"/>
    </xf>
    <xf numFmtId="49" fontId="2" fillId="2" borderId="0" xfId="0" applyNumberFormat="1" applyFont="1" applyFill="1" applyAlignment="1">
      <alignment horizontal="right" vertical="top"/>
    </xf>
    <xf numFmtId="175" fontId="14" fillId="0" borderId="0" xfId="0" applyNumberFormat="1" applyFont="1" applyAlignment="1">
      <alignment horizontal="right" vertical="top"/>
    </xf>
    <xf numFmtId="49" fontId="15" fillId="0" borderId="0" xfId="0" applyNumberFormat="1" applyFont="1" applyAlignment="1">
      <alignment vertical="top"/>
    </xf>
    <xf numFmtId="49" fontId="14" fillId="0" borderId="0" xfId="0" applyNumberFormat="1" applyFont="1" applyAlignment="1">
      <alignment vertical="top"/>
    </xf>
    <xf numFmtId="43" fontId="14" fillId="0" borderId="0" xfId="1" applyFont="1" applyAlignment="1">
      <alignment vertical="top"/>
    </xf>
    <xf numFmtId="43" fontId="15" fillId="0" borderId="0" xfId="1" applyFont="1" applyAlignment="1">
      <alignment vertical="top"/>
    </xf>
    <xf numFmtId="49" fontId="14" fillId="0" borderId="0" xfId="0" applyNumberFormat="1" applyFont="1" applyAlignment="1">
      <alignment horizontal="right" vertical="top"/>
    </xf>
    <xf numFmtId="166" fontId="15" fillId="0" borderId="0" xfId="0" applyNumberFormat="1" applyFont="1" applyAlignment="1">
      <alignment horizontal="right" vertical="top"/>
    </xf>
    <xf numFmtId="165" fontId="15" fillId="0" borderId="0" xfId="0" applyNumberFormat="1" applyFont="1" applyAlignment="1">
      <alignment horizontal="right" vertical="top"/>
    </xf>
    <xf numFmtId="167" fontId="15" fillId="0" borderId="0" xfId="0" applyNumberFormat="1" applyFont="1" applyAlignment="1">
      <alignment horizontal="right" vertical="top"/>
    </xf>
    <xf numFmtId="49" fontId="16" fillId="0" borderId="0" xfId="0" applyNumberFormat="1" applyFont="1" applyAlignment="1">
      <alignment horizontal="left" vertical="top" wrapText="1" indent="2"/>
    </xf>
    <xf numFmtId="0" fontId="17" fillId="0" borderId="0" xfId="0" applyFont="1" applyAlignment="1">
      <alignment vertical="top"/>
    </xf>
    <xf numFmtId="43" fontId="17" fillId="0" borderId="0" xfId="1" applyFont="1" applyAlignment="1">
      <alignment vertical="top"/>
    </xf>
    <xf numFmtId="166" fontId="14" fillId="0" borderId="0" xfId="0" applyNumberFormat="1" applyFont="1" applyAlignment="1">
      <alignment horizontal="right" vertical="top"/>
    </xf>
    <xf numFmtId="0" fontId="14" fillId="0" borderId="0" xfId="0" applyFont="1" applyAlignment="1">
      <alignment vertical="top"/>
    </xf>
    <xf numFmtId="49" fontId="17" fillId="0" borderId="0" xfId="0" applyNumberFormat="1" applyFont="1" applyAlignment="1">
      <alignment vertical="top"/>
    </xf>
    <xf numFmtId="49" fontId="18" fillId="0" borderId="0" xfId="0" applyNumberFormat="1" applyFont="1" applyAlignment="1">
      <alignment vertical="top"/>
    </xf>
    <xf numFmtId="43" fontId="18" fillId="0" borderId="0" xfId="1" applyFont="1" applyAlignment="1">
      <alignment vertical="top"/>
    </xf>
    <xf numFmtId="175" fontId="17" fillId="0" borderId="0" xfId="0" applyNumberFormat="1" applyFont="1" applyAlignment="1">
      <alignment horizontal="right" vertical="top"/>
    </xf>
    <xf numFmtId="0" fontId="13" fillId="0" borderId="0" xfId="0" applyFont="1"/>
    <xf numFmtId="0" fontId="13" fillId="0" borderId="0" xfId="0" applyFont="1" applyAlignment="1">
      <alignment horizontal="center" vertical="center"/>
    </xf>
    <xf numFmtId="49" fontId="14" fillId="0" borderId="0" xfId="0" applyNumberFormat="1" applyFont="1" applyAlignment="1">
      <alignment vertical="top"/>
    </xf>
    <xf numFmtId="43" fontId="14" fillId="0" borderId="0" xfId="1" applyFont="1" applyAlignment="1">
      <alignment horizontal="right" vertical="top"/>
    </xf>
    <xf numFmtId="49" fontId="4" fillId="0" borderId="4" xfId="0" applyNumberFormat="1" applyFont="1" applyBorder="1" applyAlignment="1">
      <alignment horizontal="center" vertical="top"/>
    </xf>
    <xf numFmtId="49" fontId="4" fillId="0" borderId="4" xfId="0" applyNumberFormat="1" applyFont="1" applyBorder="1" applyAlignment="1">
      <alignment horizontal="left" vertical="top" indent="5"/>
    </xf>
    <xf numFmtId="49" fontId="4" fillId="0" borderId="5" xfId="0" applyNumberFormat="1" applyFont="1" applyBorder="1" applyAlignment="1">
      <alignment vertical="top"/>
    </xf>
    <xf numFmtId="49" fontId="3" fillId="0" borderId="6" xfId="0" applyNumberFormat="1" applyFont="1" applyBorder="1" applyAlignment="1">
      <alignment vertical="top"/>
    </xf>
    <xf numFmtId="43" fontId="3" fillId="0" borderId="6" xfId="1" applyFont="1" applyBorder="1" applyAlignment="1">
      <alignment vertical="top"/>
    </xf>
    <xf numFmtId="43" fontId="4" fillId="0" borderId="6" xfId="1" applyFont="1" applyBorder="1" applyAlignment="1">
      <alignment vertical="top"/>
    </xf>
    <xf numFmtId="49" fontId="4" fillId="0" borderId="6" xfId="0" applyNumberFormat="1" applyFont="1" applyBorder="1" applyAlignment="1">
      <alignment horizontal="right" vertical="top"/>
    </xf>
    <xf numFmtId="49" fontId="4" fillId="0" borderId="7" xfId="0" applyNumberFormat="1" applyFont="1" applyBorder="1" applyAlignment="1">
      <alignment horizontal="right" vertical="top"/>
    </xf>
    <xf numFmtId="164" fontId="2" fillId="2" borderId="0" xfId="0" applyNumberFormat="1" applyFont="1" applyFill="1" applyAlignment="1">
      <alignment horizontal="right" vertical="top"/>
    </xf>
    <xf numFmtId="176" fontId="4" fillId="2" borderId="0" xfId="1" applyNumberFormat="1" applyFont="1" applyFill="1" applyAlignment="1">
      <alignment horizontal="right" vertical="top"/>
    </xf>
    <xf numFmtId="164" fontId="14" fillId="2" borderId="0" xfId="0" applyNumberFormat="1" applyFont="1" applyFill="1" applyAlignment="1">
      <alignment horizontal="right" vertical="top"/>
    </xf>
    <xf numFmtId="49" fontId="15" fillId="2" borderId="0" xfId="0" applyNumberFormat="1" applyFont="1" applyFill="1" applyAlignment="1">
      <alignment vertical="top"/>
    </xf>
    <xf numFmtId="49" fontId="14" fillId="2" borderId="0" xfId="0" applyNumberFormat="1" applyFont="1" applyFill="1" applyAlignment="1">
      <alignment vertical="top"/>
    </xf>
    <xf numFmtId="49" fontId="14" fillId="2" borderId="0" xfId="0" applyNumberFormat="1" applyFont="1" applyFill="1" applyAlignment="1">
      <alignment horizontal="right" vertical="top"/>
    </xf>
    <xf numFmtId="166" fontId="15" fillId="2" borderId="0" xfId="0" applyNumberFormat="1" applyFont="1" applyFill="1" applyAlignment="1">
      <alignment horizontal="right" vertical="top"/>
    </xf>
    <xf numFmtId="165" fontId="15" fillId="2" borderId="0" xfId="0" applyNumberFormat="1" applyFont="1" applyFill="1" applyAlignment="1">
      <alignment horizontal="right" vertical="top"/>
    </xf>
    <xf numFmtId="0" fontId="17" fillId="2" borderId="0" xfId="0" applyFont="1" applyFill="1" applyAlignment="1">
      <alignment vertical="top"/>
    </xf>
    <xf numFmtId="164" fontId="3" fillId="8" borderId="0" xfId="0" applyNumberFormat="1" applyFont="1" applyFill="1" applyAlignment="1">
      <alignment horizontal="right" vertical="top"/>
    </xf>
    <xf numFmtId="49" fontId="5" fillId="8" borderId="0" xfId="0" applyNumberFormat="1" applyFont="1" applyFill="1" applyAlignment="1">
      <alignment horizontal="left" vertical="top" indent="2"/>
    </xf>
    <xf numFmtId="49" fontId="4" fillId="8" borderId="0" xfId="0" applyNumberFormat="1" applyFont="1" applyFill="1" applyAlignment="1">
      <alignment vertical="top"/>
    </xf>
    <xf numFmtId="49" fontId="3" fillId="8" borderId="0" xfId="0" applyNumberFormat="1" applyFont="1" applyFill="1" applyAlignment="1">
      <alignment vertical="top"/>
    </xf>
    <xf numFmtId="49" fontId="3" fillId="8" borderId="0" xfId="0" applyNumberFormat="1" applyFont="1" applyFill="1" applyAlignment="1">
      <alignment horizontal="right" vertical="top"/>
    </xf>
    <xf numFmtId="165" fontId="4" fillId="8" borderId="0" xfId="0" applyNumberFormat="1" applyFont="1" applyFill="1" applyAlignment="1">
      <alignment horizontal="right" vertical="top"/>
    </xf>
    <xf numFmtId="49" fontId="5" fillId="8" borderId="0" xfId="0" applyNumberFormat="1" applyFont="1" applyFill="1" applyAlignment="1">
      <alignment horizontal="left" vertical="top" wrapText="1" indent="2"/>
    </xf>
    <xf numFmtId="0" fontId="2" fillId="8" borderId="0" xfId="0" applyFont="1" applyFill="1" applyAlignment="1">
      <alignment vertical="top"/>
    </xf>
    <xf numFmtId="164" fontId="14" fillId="0" borderId="0" xfId="0" applyNumberFormat="1" applyFont="1" applyAlignment="1">
      <alignment horizontal="right" vertical="top"/>
    </xf>
    <xf numFmtId="164" fontId="17" fillId="0" borderId="0" xfId="0" applyNumberFormat="1" applyFont="1" applyAlignment="1">
      <alignment horizontal="right" vertical="top"/>
    </xf>
    <xf numFmtId="49" fontId="3" fillId="0" borderId="1" xfId="0" applyNumberFormat="1" applyFont="1" applyBorder="1" applyAlignment="1">
      <alignment vertical="top"/>
    </xf>
    <xf numFmtId="49" fontId="14" fillId="0" borderId="0" xfId="0" applyNumberFormat="1" applyFont="1" applyAlignment="1">
      <alignment vertical="top"/>
    </xf>
    <xf numFmtId="49" fontId="3" fillId="2" borderId="0" xfId="0" applyNumberFormat="1" applyFont="1" applyFill="1" applyAlignment="1">
      <alignment vertical="top"/>
    </xf>
    <xf numFmtId="49" fontId="3" fillId="2" borderId="6" xfId="0" applyNumberFormat="1" applyFont="1" applyFill="1" applyBorder="1" applyAlignment="1">
      <alignment horizontal="right" vertical="top"/>
    </xf>
    <xf numFmtId="49" fontId="3" fillId="2" borderId="1" xfId="0" applyNumberFormat="1" applyFont="1" applyFill="1" applyBorder="1" applyAlignment="1">
      <alignment horizontal="right" vertical="top"/>
    </xf>
    <xf numFmtId="49" fontId="17" fillId="2" borderId="0" xfId="0" applyNumberFormat="1" applyFont="1" applyFill="1" applyAlignment="1">
      <alignment horizontal="right" vertical="top"/>
    </xf>
    <xf numFmtId="49" fontId="4" fillId="0" borderId="3" xfId="0" applyNumberFormat="1" applyFont="1" applyBorder="1" applyAlignment="1">
      <alignment horizontal="right" vertical="top"/>
    </xf>
    <xf numFmtId="49" fontId="4" fillId="0" borderId="8" xfId="0" applyNumberFormat="1" applyFont="1" applyBorder="1" applyAlignment="1">
      <alignment horizontal="right" vertical="top" indent="5"/>
    </xf>
    <xf numFmtId="49" fontId="4" fillId="0" borderId="8" xfId="0" applyNumberFormat="1" applyFont="1" applyBorder="1" applyAlignment="1">
      <alignment horizontal="right" vertical="top"/>
    </xf>
    <xf numFmtId="49" fontId="19" fillId="0" borderId="3" xfId="0" applyNumberFormat="1" applyFont="1" applyBorder="1" applyAlignment="1">
      <alignment horizontal="right" vertical="top"/>
    </xf>
    <xf numFmtId="164" fontId="3" fillId="0" borderId="9" xfId="0" applyNumberFormat="1" applyFont="1" applyBorder="1" applyAlignment="1">
      <alignment horizontal="right" vertical="top"/>
    </xf>
    <xf numFmtId="49" fontId="4" fillId="0" borderId="9" xfId="0" applyNumberFormat="1" applyFont="1" applyBorder="1" applyAlignment="1">
      <alignment horizontal="right" vertical="top"/>
    </xf>
    <xf numFmtId="49" fontId="3" fillId="0" borderId="9" xfId="0" applyNumberFormat="1" applyFont="1" applyBorder="1" applyAlignment="1">
      <alignment horizontal="right" vertical="top"/>
    </xf>
    <xf numFmtId="166" fontId="4" fillId="0" borderId="9" xfId="0" applyNumberFormat="1" applyFont="1" applyBorder="1" applyAlignment="1">
      <alignment horizontal="right" vertical="top"/>
    </xf>
    <xf numFmtId="49" fontId="3" fillId="0" borderId="10" xfId="0" applyNumberFormat="1" applyFont="1" applyBorder="1" applyAlignment="1">
      <alignment horizontal="right" vertical="top"/>
    </xf>
    <xf numFmtId="49" fontId="4" fillId="0" borderId="10" xfId="0" applyNumberFormat="1" applyFont="1" applyBorder="1" applyAlignment="1">
      <alignment horizontal="right" vertical="top"/>
    </xf>
    <xf numFmtId="165" fontId="4" fillId="0" borderId="10" xfId="0" applyNumberFormat="1" applyFont="1" applyBorder="1" applyAlignment="1">
      <alignment horizontal="right" vertical="top"/>
    </xf>
    <xf numFmtId="49" fontId="5" fillId="0" borderId="10" xfId="0" applyNumberFormat="1" applyFont="1" applyBorder="1" applyAlignment="1">
      <alignment horizontal="right" vertical="top"/>
    </xf>
    <xf numFmtId="164" fontId="5" fillId="0" borderId="10" xfId="0" applyNumberFormat="1" applyFont="1" applyBorder="1" applyAlignment="1">
      <alignment horizontal="right" vertical="top"/>
    </xf>
    <xf numFmtId="166" fontId="4" fillId="0" borderId="10" xfId="0" applyNumberFormat="1" applyFont="1" applyBorder="1" applyAlignment="1">
      <alignment horizontal="right" vertical="top"/>
    </xf>
    <xf numFmtId="49" fontId="4" fillId="0" borderId="10" xfId="0" applyNumberFormat="1" applyFont="1" applyBorder="1" applyAlignment="1">
      <alignment horizontal="right" vertical="top" wrapText="1"/>
    </xf>
    <xf numFmtId="164" fontId="3" fillId="0" borderId="10" xfId="0" applyNumberFormat="1" applyFont="1" applyBorder="1" applyAlignment="1">
      <alignment horizontal="right" vertical="top"/>
    </xf>
    <xf numFmtId="49" fontId="3" fillId="0" borderId="8" xfId="0" applyNumberFormat="1" applyFont="1" applyBorder="1" applyAlignment="1">
      <alignment horizontal="right" vertical="top"/>
    </xf>
    <xf numFmtId="165" fontId="4" fillId="0" borderId="8" xfId="0" applyNumberFormat="1" applyFont="1" applyBorder="1" applyAlignment="1">
      <alignment horizontal="right" vertical="top"/>
    </xf>
    <xf numFmtId="49" fontId="4" fillId="0" borderId="0" xfId="0" applyNumberFormat="1" applyFont="1" applyAlignment="1">
      <alignment horizontal="left" vertical="top" wrapText="1"/>
    </xf>
    <xf numFmtId="49" fontId="4" fillId="0" borderId="0" xfId="0" applyNumberFormat="1" applyFont="1" applyAlignment="1">
      <alignment horizontal="left" vertical="top"/>
    </xf>
    <xf numFmtId="49" fontId="3" fillId="2" borderId="0" xfId="0" applyNumberFormat="1" applyFont="1" applyFill="1" applyAlignment="1">
      <alignment horizontal="left" vertical="top" indent="1"/>
    </xf>
    <xf numFmtId="173" fontId="3" fillId="2" borderId="0" xfId="0" applyNumberFormat="1" applyFont="1" applyFill="1" applyAlignment="1">
      <alignment horizontal="right" vertical="top"/>
    </xf>
    <xf numFmtId="169" fontId="3" fillId="2" borderId="0" xfId="0" applyNumberFormat="1" applyFont="1" applyFill="1" applyAlignment="1">
      <alignment horizontal="right" vertical="top"/>
    </xf>
    <xf numFmtId="170" fontId="3" fillId="2" borderId="0" xfId="0" applyNumberFormat="1" applyFont="1" applyFill="1" applyAlignment="1">
      <alignment horizontal="right" vertical="top"/>
    </xf>
    <xf numFmtId="49" fontId="14" fillId="0" borderId="0" xfId="0" applyNumberFormat="1" applyFont="1" applyAlignment="1">
      <alignment horizontal="left" vertical="top" indent="1"/>
    </xf>
    <xf numFmtId="169" fontId="14" fillId="0" borderId="0" xfId="0" applyNumberFormat="1" applyFont="1" applyAlignment="1">
      <alignment horizontal="right" vertical="top"/>
    </xf>
    <xf numFmtId="170" fontId="14" fillId="0" borderId="0" xfId="0" applyNumberFormat="1" applyFont="1" applyAlignment="1">
      <alignment horizontal="right" vertical="top"/>
    </xf>
    <xf numFmtId="171" fontId="3" fillId="2" borderId="0" xfId="0" applyNumberFormat="1" applyFont="1" applyFill="1" applyAlignment="1">
      <alignment horizontal="right" vertical="top"/>
    </xf>
    <xf numFmtId="172" fontId="3" fillId="2" borderId="0" xfId="0" applyNumberFormat="1" applyFont="1" applyFill="1" applyAlignment="1">
      <alignment horizontal="right" vertical="top"/>
    </xf>
    <xf numFmtId="173" fontId="14" fillId="0" borderId="0" xfId="0" applyNumberFormat="1" applyFont="1" applyAlignment="1">
      <alignment horizontal="right" vertical="top"/>
    </xf>
    <xf numFmtId="174" fontId="14" fillId="0" borderId="0" xfId="0" applyNumberFormat="1" applyFont="1" applyAlignment="1">
      <alignment horizontal="right" vertical="top"/>
    </xf>
    <xf numFmtId="164" fontId="8" fillId="2" borderId="0" xfId="0" applyNumberFormat="1" applyFont="1" applyFill="1" applyAlignment="1">
      <alignment horizontal="right" vertical="top"/>
    </xf>
    <xf numFmtId="49" fontId="9" fillId="2" borderId="0" xfId="0" applyNumberFormat="1" applyFont="1" applyFill="1" applyAlignment="1">
      <alignment vertical="top"/>
    </xf>
    <xf numFmtId="49" fontId="8" fillId="2" borderId="0" xfId="0" applyNumberFormat="1" applyFont="1" applyFill="1" applyAlignment="1">
      <alignment vertical="top"/>
    </xf>
    <xf numFmtId="49" fontId="8" fillId="2" borderId="0" xfId="0" applyNumberFormat="1" applyFont="1" applyFill="1" applyAlignment="1">
      <alignment horizontal="right" vertical="top"/>
    </xf>
    <xf numFmtId="166" fontId="9" fillId="2" borderId="0" xfId="0" applyNumberFormat="1" applyFont="1" applyFill="1" applyAlignment="1">
      <alignment horizontal="right" vertical="top"/>
    </xf>
    <xf numFmtId="165" fontId="9" fillId="2" borderId="0" xfId="0" applyNumberFormat="1" applyFont="1" applyFill="1" applyAlignment="1">
      <alignment horizontal="right" vertical="top"/>
    </xf>
    <xf numFmtId="0" fontId="10" fillId="2" borderId="0" xfId="0" applyFont="1" applyFill="1" applyAlignment="1">
      <alignment vertical="top"/>
    </xf>
    <xf numFmtId="166" fontId="8" fillId="2" borderId="0" xfId="0" applyNumberFormat="1" applyFont="1" applyFill="1" applyAlignment="1">
      <alignment horizontal="right" vertical="top"/>
    </xf>
    <xf numFmtId="0" fontId="8" fillId="2" borderId="0" xfId="0" applyFont="1" applyFill="1" applyAlignment="1">
      <alignment vertical="top"/>
    </xf>
    <xf numFmtId="49" fontId="10" fillId="2" borderId="0" xfId="0" applyNumberFormat="1" applyFont="1" applyFill="1" applyAlignment="1">
      <alignment vertical="top"/>
    </xf>
    <xf numFmtId="49" fontId="12" fillId="2" borderId="0" xfId="0" applyNumberFormat="1" applyFont="1" applyFill="1" applyAlignment="1">
      <alignment vertical="top"/>
    </xf>
    <xf numFmtId="49" fontId="10" fillId="2" borderId="0" xfId="0" applyNumberFormat="1" applyFont="1" applyFill="1" applyAlignment="1">
      <alignment horizontal="right" vertical="top"/>
    </xf>
    <xf numFmtId="167" fontId="9" fillId="2" borderId="0" xfId="0" applyNumberFormat="1" applyFont="1" applyFill="1" applyAlignment="1">
      <alignment horizontal="right" vertical="top"/>
    </xf>
    <xf numFmtId="164" fontId="10" fillId="2" borderId="0" xfId="0" applyNumberFormat="1" applyFont="1" applyFill="1" applyAlignment="1">
      <alignment horizontal="right" vertical="top"/>
    </xf>
    <xf numFmtId="49" fontId="11" fillId="2" borderId="0" xfId="0" applyNumberFormat="1" applyFont="1" applyFill="1" applyAlignment="1">
      <alignment horizontal="left" vertical="top" wrapText="1" indent="2"/>
    </xf>
    <xf numFmtId="168" fontId="9" fillId="2" borderId="0" xfId="0" applyNumberFormat="1" applyFont="1" applyFill="1" applyAlignment="1">
      <alignment horizontal="right" vertical="top"/>
    </xf>
    <xf numFmtId="0" fontId="0" fillId="0" borderId="11" xfId="0" applyBorder="1"/>
    <xf numFmtId="0" fontId="0" fillId="0" borderId="12" xfId="0" applyBorder="1"/>
    <xf numFmtId="0" fontId="0" fillId="0" borderId="13" xfId="0" applyBorder="1"/>
    <xf numFmtId="175" fontId="8" fillId="2" borderId="0" xfId="0" applyNumberFormat="1" applyFont="1" applyFill="1" applyAlignment="1">
      <alignment horizontal="right" vertical="top"/>
    </xf>
    <xf numFmtId="43" fontId="8" fillId="2" borderId="0" xfId="1" applyFont="1" applyFill="1" applyAlignment="1">
      <alignment vertical="top"/>
    </xf>
    <xf numFmtId="43" fontId="9" fillId="2" borderId="0" xfId="1" applyFont="1" applyFill="1" applyAlignment="1">
      <alignment vertical="top"/>
    </xf>
    <xf numFmtId="43" fontId="10" fillId="2" borderId="0" xfId="1" applyFont="1" applyFill="1" applyAlignment="1">
      <alignment vertical="top"/>
    </xf>
    <xf numFmtId="43" fontId="12" fillId="2" borderId="0" xfId="1" applyFont="1" applyFill="1" applyAlignment="1">
      <alignment vertical="top"/>
    </xf>
    <xf numFmtId="175" fontId="10" fillId="2" borderId="0" xfId="0" applyNumberFormat="1" applyFont="1" applyFill="1" applyAlignment="1">
      <alignment horizontal="right" vertical="top"/>
    </xf>
    <xf numFmtId="49" fontId="14" fillId="0" borderId="0" xfId="0" applyNumberFormat="1" applyFont="1" applyAlignment="1">
      <alignment vertical="top"/>
    </xf>
    <xf numFmtId="49" fontId="3" fillId="2" borderId="0" xfId="0" applyNumberFormat="1" applyFont="1" applyFill="1" applyAlignment="1">
      <alignment vertical="top"/>
    </xf>
    <xf numFmtId="0" fontId="2" fillId="0" borderId="0" xfId="0" applyFont="1" applyAlignment="1">
      <alignment horizontal="center" vertical="center"/>
    </xf>
    <xf numFmtId="166" fontId="4" fillId="0" borderId="3" xfId="0" applyNumberFormat="1" applyFont="1" applyBorder="1" applyAlignment="1">
      <alignment horizontal="center" vertical="center"/>
    </xf>
    <xf numFmtId="165" fontId="4" fillId="0" borderId="3" xfId="0" applyNumberFormat="1" applyFont="1" applyBorder="1" applyAlignment="1">
      <alignment horizontal="center" vertical="center"/>
    </xf>
    <xf numFmtId="0" fontId="0" fillId="0" borderId="0" xfId="0" applyAlignment="1">
      <alignment horizontal="center" vertical="center"/>
    </xf>
    <xf numFmtId="0" fontId="6" fillId="0" borderId="0" xfId="0" applyFont="1" applyAlignment="1">
      <alignment horizontal="center" vertical="center"/>
    </xf>
    <xf numFmtId="171" fontId="14" fillId="0" borderId="0" xfId="0" applyNumberFormat="1" applyFont="1" applyAlignment="1">
      <alignment horizontal="right" vertical="top"/>
    </xf>
    <xf numFmtId="172" fontId="14" fillId="0" borderId="0" xfId="0" applyNumberFormat="1" applyFont="1" applyAlignment="1">
      <alignment horizontal="right" vertical="top"/>
    </xf>
    <xf numFmtId="49" fontId="4" fillId="0" borderId="2" xfId="0" applyNumberFormat="1" applyFont="1" applyBorder="1" applyAlignment="1">
      <alignment horizontal="center" vertical="center"/>
    </xf>
    <xf numFmtId="49" fontId="4" fillId="0" borderId="1" xfId="0" applyNumberFormat="1" applyFont="1" applyBorder="1" applyAlignment="1">
      <alignment horizontal="center" vertical="center"/>
    </xf>
    <xf numFmtId="49" fontId="4" fillId="2" borderId="0" xfId="0" applyNumberFormat="1" applyFont="1" applyFill="1" applyAlignment="1">
      <alignment horizontal="center" vertical="center"/>
    </xf>
    <xf numFmtId="49" fontId="6" fillId="2" borderId="0" xfId="0" applyNumberFormat="1" applyFont="1" applyFill="1" applyAlignment="1">
      <alignment horizontal="center" vertical="center"/>
    </xf>
    <xf numFmtId="49" fontId="9" fillId="2" borderId="0" xfId="0" applyNumberFormat="1" applyFont="1" applyFill="1" applyAlignment="1">
      <alignment horizontal="center" vertical="center"/>
    </xf>
    <xf numFmtId="49" fontId="4" fillId="8" borderId="0" xfId="0" applyNumberFormat="1" applyFont="1" applyFill="1" applyAlignment="1">
      <alignment horizontal="center" vertical="center"/>
    </xf>
    <xf numFmtId="49" fontId="15" fillId="0" borderId="0" xfId="0" applyNumberFormat="1" applyFont="1" applyAlignment="1">
      <alignment horizontal="center" vertical="center"/>
    </xf>
    <xf numFmtId="49" fontId="12" fillId="2" borderId="0" xfId="0" applyNumberFormat="1" applyFont="1" applyFill="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horizontal="center" vertical="center"/>
    </xf>
    <xf numFmtId="0" fontId="9" fillId="2" borderId="0" xfId="0" applyFont="1" applyFill="1" applyAlignment="1">
      <alignment horizontal="center" vertical="center"/>
    </xf>
    <xf numFmtId="0" fontId="12" fillId="2" borderId="0" xfId="0" applyFont="1" applyFill="1" applyAlignment="1">
      <alignment horizontal="center" vertical="center"/>
    </xf>
    <xf numFmtId="0" fontId="6" fillId="8" borderId="0" xfId="0" applyFont="1" applyFill="1" applyAlignment="1">
      <alignment horizontal="center" vertical="center"/>
    </xf>
    <xf numFmtId="0" fontId="18" fillId="0" borderId="0" xfId="0" applyFont="1" applyAlignment="1">
      <alignment horizontal="center" vertical="center"/>
    </xf>
    <xf numFmtId="49" fontId="17" fillId="0" borderId="0" xfId="0" applyNumberFormat="1" applyFont="1" applyAlignment="1">
      <alignment horizontal="right" vertical="top"/>
    </xf>
    <xf numFmtId="168" fontId="15" fillId="0" borderId="0" xfId="0" applyNumberFormat="1" applyFont="1" applyAlignment="1">
      <alignment horizontal="right" vertical="top"/>
    </xf>
    <xf numFmtId="167" fontId="3" fillId="2" borderId="0" xfId="0" applyNumberFormat="1" applyFont="1" applyFill="1" applyAlignment="1">
      <alignment horizontal="right" vertical="top"/>
    </xf>
    <xf numFmtId="167" fontId="14" fillId="0" borderId="0" xfId="0" applyNumberFormat="1" applyFont="1" applyAlignment="1">
      <alignment horizontal="right" vertical="top"/>
    </xf>
    <xf numFmtId="43" fontId="15" fillId="0" borderId="0" xfId="1" applyFont="1" applyAlignment="1">
      <alignment horizontal="right" vertical="top"/>
    </xf>
    <xf numFmtId="43" fontId="0" fillId="2" borderId="0" xfId="1" applyFont="1" applyFill="1"/>
    <xf numFmtId="0" fontId="0" fillId="0" borderId="0" xfId="0" applyAlignment="1">
      <alignment horizontal="center"/>
    </xf>
    <xf numFmtId="0" fontId="0" fillId="0" borderId="0" xfId="0" applyFont="1"/>
    <xf numFmtId="0" fontId="20" fillId="9" borderId="0" xfId="0" applyFont="1" applyFill="1"/>
    <xf numFmtId="0" fontId="13" fillId="6" borderId="4" xfId="0" applyFont="1" applyFill="1" applyBorder="1" applyAlignment="1">
      <alignment horizontal="center"/>
    </xf>
    <xf numFmtId="0" fontId="13" fillId="6" borderId="4" xfId="0" applyFont="1" applyFill="1" applyBorder="1"/>
    <xf numFmtId="0" fontId="13" fillId="6" borderId="4" xfId="0" applyFont="1" applyFill="1" applyBorder="1" applyAlignment="1">
      <alignment horizontal="center" vertical="center"/>
    </xf>
    <xf numFmtId="0" fontId="13" fillId="0" borderId="14" xfId="0" applyFont="1" applyBorder="1" applyAlignment="1">
      <alignment horizontal="center" vertical="center"/>
    </xf>
    <xf numFmtId="0" fontId="13" fillId="0" borderId="15" xfId="0" applyFont="1" applyFill="1" applyBorder="1" applyAlignment="1">
      <alignment horizontal="center" vertical="center"/>
    </xf>
    <xf numFmtId="0" fontId="13" fillId="0" borderId="15" xfId="0" applyFont="1" applyFill="1" applyBorder="1"/>
    <xf numFmtId="0" fontId="13" fillId="0" borderId="14" xfId="0" applyFont="1" applyBorder="1" applyAlignment="1">
      <alignment horizontal="center"/>
    </xf>
    <xf numFmtId="0" fontId="13" fillId="0" borderId="15" xfId="0" applyFont="1" applyBorder="1" applyAlignment="1">
      <alignment horizontal="center"/>
    </xf>
    <xf numFmtId="0" fontId="13" fillId="0" borderId="16" xfId="0" applyFont="1" applyBorder="1" applyAlignment="1">
      <alignment horizontal="center"/>
    </xf>
    <xf numFmtId="0" fontId="0" fillId="0" borderId="5" xfId="0" applyBorder="1"/>
    <xf numFmtId="0" fontId="0" fillId="0" borderId="17" xfId="0" applyBorder="1"/>
    <xf numFmtId="0" fontId="0" fillId="0" borderId="17" xfId="0" applyBorder="1" applyAlignment="1">
      <alignment horizontal="center"/>
    </xf>
    <xf numFmtId="0" fontId="0" fillId="0" borderId="17" xfId="0" applyBorder="1" applyAlignment="1">
      <alignment horizontal="center" wrapText="1"/>
    </xf>
    <xf numFmtId="0" fontId="0" fillId="0" borderId="18" xfId="0" applyFont="1" applyBorder="1" applyAlignment="1">
      <alignment horizontal="left" vertical="center"/>
    </xf>
    <xf numFmtId="0" fontId="13" fillId="9" borderId="4" xfId="0" applyFont="1" applyFill="1" applyBorder="1"/>
    <xf numFmtId="0" fontId="0" fillId="0" borderId="18" xfId="0" applyFont="1" applyBorder="1" applyAlignment="1">
      <alignment horizontal="center" vertical="center"/>
    </xf>
    <xf numFmtId="0" fontId="13" fillId="9" borderId="4" xfId="0" applyFont="1" applyFill="1" applyBorder="1" applyAlignment="1">
      <alignment horizontal="center"/>
    </xf>
    <xf numFmtId="0" fontId="13" fillId="0" borderId="4" xfId="0" applyFont="1" applyBorder="1" applyAlignment="1">
      <alignment horizontal="center"/>
    </xf>
    <xf numFmtId="0" fontId="0" fillId="0" borderId="12" xfId="0" applyBorder="1" applyAlignment="1">
      <alignment wrapText="1"/>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0" fillId="0" borderId="11" xfId="0" applyBorder="1" applyAlignment="1">
      <alignment wrapText="1"/>
    </xf>
    <xf numFmtId="0" fontId="0" fillId="0" borderId="13" xfId="0" applyBorder="1" applyAlignment="1">
      <alignment wrapText="1"/>
    </xf>
    <xf numFmtId="49" fontId="3" fillId="2" borderId="0" xfId="0" applyNumberFormat="1" applyFont="1" applyFill="1" applyAlignment="1">
      <alignment vertical="top"/>
    </xf>
    <xf numFmtId="0" fontId="13" fillId="2" borderId="15" xfId="0" applyFont="1" applyFill="1" applyBorder="1"/>
    <xf numFmtId="0" fontId="13" fillId="2" borderId="16" xfId="0" applyFont="1" applyFill="1" applyBorder="1"/>
    <xf numFmtId="0" fontId="13" fillId="2" borderId="14" xfId="0" applyFont="1" applyFill="1" applyBorder="1"/>
    <xf numFmtId="0" fontId="0" fillId="0" borderId="0" xfId="0" applyFont="1" applyAlignment="1">
      <alignment horizontal="center" vertical="center"/>
    </xf>
    <xf numFmtId="0" fontId="13" fillId="3" borderId="15" xfId="0" applyFont="1" applyFill="1" applyBorder="1" applyAlignment="1">
      <alignment horizontal="center"/>
    </xf>
    <xf numFmtId="0" fontId="13" fillId="3" borderId="15" xfId="0" applyFont="1" applyFill="1" applyBorder="1" applyAlignment="1">
      <alignment horizontal="center" vertical="center"/>
    </xf>
    <xf numFmtId="0" fontId="13" fillId="3" borderId="16" xfId="0" applyFont="1" applyFill="1" applyBorder="1" applyAlignment="1">
      <alignment horizontal="center" vertical="center"/>
    </xf>
    <xf numFmtId="0" fontId="13" fillId="0" borderId="4" xfId="0" applyFont="1" applyBorder="1" applyAlignment="1">
      <alignment horizontal="center" vertical="center"/>
    </xf>
    <xf numFmtId="49" fontId="3" fillId="2" borderId="0" xfId="0" applyNumberFormat="1" applyFont="1" applyFill="1" applyAlignment="1">
      <alignment vertical="top"/>
    </xf>
    <xf numFmtId="49" fontId="4" fillId="2" borderId="0" xfId="0" applyNumberFormat="1" applyFont="1" applyFill="1" applyAlignment="1">
      <alignment horizontal="right" vertical="top"/>
    </xf>
    <xf numFmtId="169" fontId="4" fillId="2" borderId="0" xfId="0" applyNumberFormat="1" applyFont="1" applyFill="1" applyAlignment="1">
      <alignment horizontal="right" vertical="top"/>
    </xf>
    <xf numFmtId="166" fontId="6" fillId="2" borderId="0" xfId="0" applyNumberFormat="1" applyFont="1" applyFill="1" applyAlignment="1">
      <alignment horizontal="right" vertical="top"/>
    </xf>
    <xf numFmtId="171" fontId="4" fillId="2" borderId="0" xfId="0" applyNumberFormat="1" applyFont="1" applyFill="1" applyAlignment="1">
      <alignment horizontal="right" vertical="top"/>
    </xf>
    <xf numFmtId="164" fontId="3" fillId="0" borderId="0" xfId="0" applyNumberFormat="1" applyFont="1" applyFill="1" applyAlignment="1">
      <alignment horizontal="right" vertical="top"/>
    </xf>
    <xf numFmtId="49" fontId="4" fillId="0" borderId="0" xfId="0" applyNumberFormat="1" applyFont="1" applyFill="1" applyAlignment="1">
      <alignment vertical="top"/>
    </xf>
    <xf numFmtId="49" fontId="3" fillId="0" borderId="0" xfId="0" applyNumberFormat="1" applyFont="1" applyFill="1" applyAlignment="1">
      <alignment vertical="top"/>
    </xf>
    <xf numFmtId="49" fontId="3" fillId="0" borderId="0" xfId="0" applyNumberFormat="1" applyFont="1" applyFill="1" applyAlignment="1">
      <alignment horizontal="right" vertical="top"/>
    </xf>
    <xf numFmtId="165" fontId="4" fillId="0" borderId="0" xfId="0" applyNumberFormat="1" applyFont="1" applyFill="1" applyAlignment="1">
      <alignment horizontal="right" vertical="top"/>
    </xf>
    <xf numFmtId="166" fontId="4" fillId="0" borderId="0" xfId="0" applyNumberFormat="1" applyFont="1" applyFill="1" applyAlignment="1">
      <alignment horizontal="right" vertical="top"/>
    </xf>
    <xf numFmtId="164" fontId="14" fillId="7" borderId="0" xfId="0" applyNumberFormat="1" applyFont="1" applyFill="1" applyAlignment="1">
      <alignment horizontal="right" vertical="top"/>
    </xf>
    <xf numFmtId="49" fontId="14" fillId="7" borderId="0" xfId="0" applyNumberFormat="1" applyFont="1" applyFill="1" applyAlignment="1">
      <alignment vertical="top"/>
    </xf>
    <xf numFmtId="166" fontId="14" fillId="7" borderId="0" xfId="0" applyNumberFormat="1" applyFont="1" applyFill="1" applyAlignment="1">
      <alignment horizontal="right" vertical="top"/>
    </xf>
    <xf numFmtId="0" fontId="14" fillId="7" borderId="0" xfId="0" applyFont="1" applyFill="1" applyAlignment="1">
      <alignment vertical="top"/>
    </xf>
    <xf numFmtId="0" fontId="17" fillId="7" borderId="0" xfId="0" applyFont="1" applyFill="1" applyAlignment="1">
      <alignment vertical="top"/>
    </xf>
    <xf numFmtId="43" fontId="17" fillId="7" borderId="0" xfId="1" applyFont="1" applyFill="1" applyAlignment="1">
      <alignment vertical="top"/>
    </xf>
    <xf numFmtId="0" fontId="0" fillId="7" borderId="0" xfId="0" applyFill="1"/>
    <xf numFmtId="49" fontId="15" fillId="7" borderId="0" xfId="0" applyNumberFormat="1" applyFont="1" applyFill="1" applyAlignment="1">
      <alignment vertical="top"/>
    </xf>
    <xf numFmtId="49" fontId="14" fillId="7" borderId="0" xfId="0" applyNumberFormat="1" applyFont="1" applyFill="1" applyAlignment="1">
      <alignment horizontal="right" vertical="top"/>
    </xf>
    <xf numFmtId="43" fontId="15" fillId="7" borderId="0" xfId="1" applyFont="1" applyFill="1" applyAlignment="1">
      <alignment horizontal="right" vertical="top"/>
    </xf>
    <xf numFmtId="49" fontId="17" fillId="7" borderId="0" xfId="0" applyNumberFormat="1" applyFont="1" applyFill="1" applyAlignment="1">
      <alignment vertical="top"/>
    </xf>
    <xf numFmtId="49" fontId="18" fillId="7" borderId="0" xfId="0" applyNumberFormat="1" applyFont="1" applyFill="1" applyAlignment="1">
      <alignment vertical="top"/>
    </xf>
    <xf numFmtId="49" fontId="17" fillId="7" borderId="0" xfId="0" applyNumberFormat="1" applyFont="1" applyFill="1" applyAlignment="1">
      <alignment horizontal="right" vertical="top"/>
    </xf>
    <xf numFmtId="164" fontId="17" fillId="7" borderId="0" xfId="0" applyNumberFormat="1" applyFont="1" applyFill="1" applyAlignment="1">
      <alignment horizontal="right" vertical="top"/>
    </xf>
    <xf numFmtId="49" fontId="16" fillId="7" borderId="0" xfId="0" applyNumberFormat="1" applyFont="1" applyFill="1" applyAlignment="1">
      <alignment horizontal="left" vertical="top" wrapText="1" indent="2"/>
    </xf>
    <xf numFmtId="49" fontId="14" fillId="0" borderId="0" xfId="0" applyNumberFormat="1" applyFont="1" applyFill="1" applyAlignment="1">
      <alignment vertical="top"/>
    </xf>
    <xf numFmtId="49" fontId="15" fillId="0" borderId="0" xfId="0" applyNumberFormat="1" applyFont="1" applyFill="1" applyAlignment="1">
      <alignment vertical="top"/>
    </xf>
    <xf numFmtId="49" fontId="14" fillId="0" borderId="0" xfId="0" applyNumberFormat="1" applyFont="1" applyFill="1" applyAlignment="1">
      <alignment horizontal="right" vertical="top"/>
    </xf>
    <xf numFmtId="168" fontId="15" fillId="0" borderId="0" xfId="0" applyNumberFormat="1" applyFont="1" applyFill="1" applyAlignment="1">
      <alignment horizontal="right" vertical="top"/>
    </xf>
    <xf numFmtId="165" fontId="15" fillId="0" borderId="0" xfId="0" applyNumberFormat="1" applyFont="1" applyFill="1" applyAlignment="1">
      <alignment horizontal="right" vertical="top"/>
    </xf>
    <xf numFmtId="167" fontId="15" fillId="0" borderId="0" xfId="0" applyNumberFormat="1" applyFont="1" applyFill="1" applyAlignment="1">
      <alignment horizontal="right" vertical="top"/>
    </xf>
    <xf numFmtId="165" fontId="9" fillId="7" borderId="0" xfId="0" applyNumberFormat="1" applyFont="1" applyFill="1" applyAlignment="1">
      <alignment horizontal="right" vertical="top"/>
    </xf>
    <xf numFmtId="164" fontId="8" fillId="7" borderId="0" xfId="0" applyNumberFormat="1" applyFont="1" applyFill="1" applyAlignment="1">
      <alignment horizontal="right" vertical="top"/>
    </xf>
    <xf numFmtId="49" fontId="9" fillId="7" borderId="0" xfId="0" applyNumberFormat="1" applyFont="1" applyFill="1" applyAlignment="1">
      <alignment vertical="top"/>
    </xf>
    <xf numFmtId="49" fontId="8" fillId="7" borderId="0" xfId="0" applyNumberFormat="1" applyFont="1" applyFill="1" applyAlignment="1">
      <alignment vertical="top"/>
    </xf>
    <xf numFmtId="49" fontId="8" fillId="7" borderId="0" xfId="0" applyNumberFormat="1" applyFont="1" applyFill="1" applyAlignment="1">
      <alignment horizontal="right" vertical="top"/>
    </xf>
    <xf numFmtId="166" fontId="9" fillId="7" borderId="0" xfId="0" applyNumberFormat="1" applyFont="1" applyFill="1" applyAlignment="1">
      <alignment horizontal="right" vertical="top"/>
    </xf>
    <xf numFmtId="0" fontId="10" fillId="7" borderId="0" xfId="0" applyFont="1" applyFill="1" applyAlignment="1">
      <alignment vertical="top"/>
    </xf>
    <xf numFmtId="166" fontId="8" fillId="7" borderId="0" xfId="0" applyNumberFormat="1" applyFont="1" applyFill="1" applyAlignment="1">
      <alignment horizontal="right" vertical="top"/>
    </xf>
    <xf numFmtId="0" fontId="8" fillId="7" borderId="0" xfId="0" applyFont="1" applyFill="1" applyAlignment="1">
      <alignment vertical="top"/>
    </xf>
    <xf numFmtId="49" fontId="10" fillId="7" borderId="0" xfId="0" applyNumberFormat="1" applyFont="1" applyFill="1" applyAlignment="1">
      <alignment vertical="top"/>
    </xf>
    <xf numFmtId="49" fontId="12" fillId="7" borderId="0" xfId="0" applyNumberFormat="1" applyFont="1" applyFill="1" applyAlignment="1">
      <alignment vertical="top"/>
    </xf>
    <xf numFmtId="49" fontId="10" fillId="7" borderId="0" xfId="0" applyNumberFormat="1" applyFont="1" applyFill="1" applyAlignment="1">
      <alignment horizontal="right" vertical="top"/>
    </xf>
    <xf numFmtId="168" fontId="9" fillId="7" borderId="0" xfId="0" applyNumberFormat="1" applyFont="1" applyFill="1" applyAlignment="1">
      <alignment horizontal="right" vertical="top"/>
    </xf>
    <xf numFmtId="167" fontId="9" fillId="7" borderId="0" xfId="0" applyNumberFormat="1" applyFont="1" applyFill="1" applyAlignment="1">
      <alignment horizontal="right" vertical="top"/>
    </xf>
    <xf numFmtId="164" fontId="10" fillId="7" borderId="0" xfId="0" applyNumberFormat="1" applyFont="1" applyFill="1" applyAlignment="1">
      <alignment horizontal="right" vertical="top"/>
    </xf>
    <xf numFmtId="49" fontId="11" fillId="7" borderId="0" xfId="0" applyNumberFormat="1" applyFont="1" applyFill="1" applyAlignment="1">
      <alignment horizontal="left" vertical="top" wrapText="1" indent="2"/>
    </xf>
    <xf numFmtId="49" fontId="4" fillId="0" borderId="3" xfId="0" applyNumberFormat="1" applyFont="1" applyBorder="1" applyAlignment="1">
      <alignment vertical="top"/>
    </xf>
    <xf numFmtId="49" fontId="1" fillId="0" borderId="0" xfId="0" applyNumberFormat="1" applyFont="1" applyAlignment="1">
      <alignment vertical="top"/>
    </xf>
    <xf numFmtId="49" fontId="3" fillId="0" borderId="1" xfId="0" applyNumberFormat="1" applyFont="1" applyBorder="1" applyAlignment="1">
      <alignment vertical="top"/>
    </xf>
    <xf numFmtId="49" fontId="1" fillId="0" borderId="2" xfId="0" applyNumberFormat="1" applyFont="1" applyBorder="1" applyAlignment="1">
      <alignment vertical="top"/>
    </xf>
    <xf numFmtId="49" fontId="3" fillId="0" borderId="0" xfId="0" applyNumberFormat="1" applyFont="1" applyBorder="1" applyAlignment="1">
      <alignment vertical="top"/>
    </xf>
    <xf numFmtId="49" fontId="4" fillId="3" borderId="3" xfId="0" applyNumberFormat="1" applyFont="1" applyFill="1" applyBorder="1" applyAlignment="1">
      <alignment vertical="top"/>
    </xf>
    <xf numFmtId="49" fontId="3" fillId="0" borderId="0" xfId="0" applyNumberFormat="1" applyFont="1" applyAlignment="1">
      <alignment vertical="top"/>
    </xf>
    <xf numFmtId="49" fontId="3" fillId="7" borderId="0" xfId="0" applyNumberFormat="1" applyFont="1" applyFill="1" applyAlignment="1">
      <alignment vertical="top"/>
    </xf>
    <xf numFmtId="49" fontId="14" fillId="0" borderId="0" xfId="0" applyNumberFormat="1" applyFont="1" applyAlignment="1">
      <alignment vertical="top"/>
    </xf>
    <xf numFmtId="49" fontId="3" fillId="2" borderId="0" xfId="0" applyNumberFormat="1" applyFont="1" applyFill="1" applyAlignment="1">
      <alignment vertical="top"/>
    </xf>
    <xf numFmtId="0" fontId="17" fillId="0" borderId="0" xfId="0" applyFont="1" applyFill="1" applyAlignment="1">
      <alignment vertical="top"/>
    </xf>
    <xf numFmtId="49" fontId="17" fillId="0" borderId="0" xfId="0" applyNumberFormat="1" applyFont="1" applyFill="1" applyAlignment="1">
      <alignment horizontal="right" vertical="top"/>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6"/>
  <sheetViews>
    <sheetView workbookViewId="0">
      <selection activeCell="A10" sqref="A10:A16"/>
    </sheetView>
  </sheetViews>
  <sheetFormatPr defaultRowHeight="14.5" x14ac:dyDescent="0.35"/>
  <cols>
    <col min="1" max="1" width="6.453125" customWidth="1"/>
    <col min="2" max="2" width="76.453125" customWidth="1"/>
    <col min="3" max="3" width="55.81640625" style="385" customWidth="1"/>
    <col min="4" max="4" width="13.26953125" style="361" customWidth="1"/>
    <col min="5" max="5" width="8.7265625" style="361"/>
  </cols>
  <sheetData>
    <row r="2" spans="1:7" ht="23.5" x14ac:dyDescent="0.55000000000000004">
      <c r="B2" s="387" t="s">
        <v>1364</v>
      </c>
    </row>
    <row r="3" spans="1:7" ht="15" thickBot="1" x14ac:dyDescent="0.4"/>
    <row r="4" spans="1:7" ht="15" thickBot="1" x14ac:dyDescent="0.4">
      <c r="A4" s="397"/>
      <c r="B4" s="402" t="s">
        <v>1363</v>
      </c>
      <c r="C4" s="404" t="s">
        <v>1380</v>
      </c>
    </row>
    <row r="5" spans="1:7" x14ac:dyDescent="0.35">
      <c r="A5" s="264">
        <v>1</v>
      </c>
      <c r="B5" s="401" t="s">
        <v>1362</v>
      </c>
      <c r="C5" s="403" t="s">
        <v>1381</v>
      </c>
      <c r="D5" s="416"/>
      <c r="E5" s="416"/>
      <c r="F5" s="386"/>
      <c r="G5" s="386"/>
    </row>
    <row r="6" spans="1:7" x14ac:dyDescent="0.35">
      <c r="A6" s="264">
        <v>2</v>
      </c>
      <c r="B6" s="398" t="s">
        <v>1382</v>
      </c>
      <c r="C6" s="399" t="s">
        <v>1383</v>
      </c>
    </row>
    <row r="7" spans="1:7" x14ac:dyDescent="0.35">
      <c r="A7" s="264">
        <v>3</v>
      </c>
      <c r="B7" s="398" t="s">
        <v>1378</v>
      </c>
      <c r="C7" s="399" t="s">
        <v>1383</v>
      </c>
    </row>
    <row r="8" spans="1:7" ht="29.5" thickBot="1" x14ac:dyDescent="0.4">
      <c r="A8" s="264">
        <v>4</v>
      </c>
      <c r="B8" s="398" t="s">
        <v>1379</v>
      </c>
      <c r="C8" s="400" t="s">
        <v>1384</v>
      </c>
    </row>
    <row r="9" spans="1:7" ht="15" thickBot="1" x14ac:dyDescent="0.4">
      <c r="A9" s="264"/>
      <c r="D9" s="420" t="s">
        <v>1009</v>
      </c>
      <c r="E9" s="420" t="s">
        <v>1392</v>
      </c>
    </row>
    <row r="10" spans="1:7" ht="15" thickBot="1" x14ac:dyDescent="0.4">
      <c r="A10" s="390" t="s">
        <v>1365</v>
      </c>
      <c r="B10" s="389" t="s">
        <v>1366</v>
      </c>
      <c r="C10" s="388" t="s">
        <v>1368</v>
      </c>
    </row>
    <row r="11" spans="1:7" x14ac:dyDescent="0.35">
      <c r="A11" s="391">
        <v>250</v>
      </c>
      <c r="B11" s="415" t="s">
        <v>1367</v>
      </c>
      <c r="C11" s="394" t="s">
        <v>1369</v>
      </c>
      <c r="E11" s="361">
        <f>1140/20</f>
        <v>57</v>
      </c>
    </row>
    <row r="12" spans="1:7" x14ac:dyDescent="0.35">
      <c r="A12" s="418">
        <v>260</v>
      </c>
      <c r="B12" s="413" t="s">
        <v>1370</v>
      </c>
      <c r="C12" s="395" t="s">
        <v>1372</v>
      </c>
      <c r="D12" s="361">
        <v>18</v>
      </c>
      <c r="E12" s="361">
        <f>3079</f>
        <v>3079</v>
      </c>
    </row>
    <row r="13" spans="1:7" x14ac:dyDescent="0.35">
      <c r="A13" s="418">
        <v>261</v>
      </c>
      <c r="B13" s="413" t="s">
        <v>1373</v>
      </c>
      <c r="C13" s="395" t="s">
        <v>1374</v>
      </c>
      <c r="D13" s="361">
        <f>8610/210</f>
        <v>41</v>
      </c>
      <c r="E13" s="361">
        <f>10920/210</f>
        <v>52</v>
      </c>
    </row>
    <row r="14" spans="1:7" x14ac:dyDescent="0.35">
      <c r="A14" s="392">
        <v>284</v>
      </c>
      <c r="B14" s="393" t="s">
        <v>1375</v>
      </c>
      <c r="C14" s="417" t="s">
        <v>1376</v>
      </c>
      <c r="E14" s="361">
        <f>182/182</f>
        <v>1</v>
      </c>
    </row>
    <row r="15" spans="1:7" x14ac:dyDescent="0.35">
      <c r="A15" s="418">
        <v>294</v>
      </c>
      <c r="B15" s="413" t="s">
        <v>1370</v>
      </c>
      <c r="C15" s="395" t="s">
        <v>1377</v>
      </c>
    </row>
    <row r="16" spans="1:7" ht="15" thickBot="1" x14ac:dyDescent="0.4">
      <c r="A16" s="419">
        <v>298</v>
      </c>
      <c r="B16" s="414" t="s">
        <v>1370</v>
      </c>
      <c r="C16" s="396" t="s">
        <v>1371</v>
      </c>
    </row>
    <row r="20" spans="1:2" ht="15" thickBot="1" x14ac:dyDescent="0.4"/>
    <row r="21" spans="1:2" ht="15" thickBot="1" x14ac:dyDescent="0.4">
      <c r="A21" s="405" t="s">
        <v>1390</v>
      </c>
      <c r="B21" s="405" t="s">
        <v>1391</v>
      </c>
    </row>
    <row r="22" spans="1:2" ht="29" x14ac:dyDescent="0.35">
      <c r="A22" s="407">
        <v>1</v>
      </c>
      <c r="B22" s="410" t="s">
        <v>1389</v>
      </c>
    </row>
    <row r="23" spans="1:2" ht="29" x14ac:dyDescent="0.35">
      <c r="A23" s="408">
        <v>2</v>
      </c>
      <c r="B23" s="406" t="s">
        <v>1385</v>
      </c>
    </row>
    <row r="24" spans="1:2" ht="29" x14ac:dyDescent="0.35">
      <c r="A24" s="408">
        <v>3</v>
      </c>
      <c r="B24" s="406" t="s">
        <v>1386</v>
      </c>
    </row>
    <row r="25" spans="1:2" ht="43.5" x14ac:dyDescent="0.35">
      <c r="A25" s="408">
        <v>4</v>
      </c>
      <c r="B25" s="406" t="s">
        <v>1387</v>
      </c>
    </row>
    <row r="26" spans="1:2" ht="29.5" thickBot="1" x14ac:dyDescent="0.4">
      <c r="A26" s="409">
        <v>5</v>
      </c>
      <c r="B26" s="411" t="s">
        <v>1388</v>
      </c>
    </row>
  </sheetData>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26"/>
  <sheetViews>
    <sheetView topLeftCell="A224" workbookViewId="0">
      <selection activeCell="I80" sqref="I80"/>
    </sheetView>
  </sheetViews>
  <sheetFormatPr defaultRowHeight="14.5" x14ac:dyDescent="0.35"/>
  <cols>
    <col min="1" max="1" width="9" bestFit="1" customWidth="1"/>
    <col min="2" max="2" width="39.7265625" bestFit="1" customWidth="1"/>
    <col min="3" max="3" width="23.6328125" bestFit="1" customWidth="1"/>
    <col min="4" max="4" width="10.26953125" bestFit="1" customWidth="1"/>
    <col min="5" max="5" width="9" bestFit="1" customWidth="1"/>
    <col min="6" max="6" width="11.6328125" bestFit="1" customWidth="1"/>
    <col min="7" max="7" width="7.90625" bestFit="1" customWidth="1"/>
    <col min="8" max="8" width="6.54296875" bestFit="1" customWidth="1"/>
    <col min="9" max="9" width="11.453125" style="204" bestFit="1" customWidth="1"/>
    <col min="10" max="10" width="11.81640625" style="204" bestFit="1" customWidth="1"/>
    <col min="12" max="38" width="8.7265625" style="103"/>
  </cols>
  <sheetData>
    <row r="1" spans="1:11" ht="15.5" x14ac:dyDescent="0.35">
      <c r="A1" s="470" t="s">
        <v>0</v>
      </c>
      <c r="B1" s="470"/>
      <c r="C1" s="470"/>
      <c r="D1" s="1"/>
      <c r="E1" s="1"/>
      <c r="F1" s="1"/>
      <c r="G1" s="1"/>
      <c r="H1" s="1"/>
      <c r="I1" s="201"/>
      <c r="J1" s="201"/>
    </row>
    <row r="2" spans="1:11" x14ac:dyDescent="0.35">
      <c r="A2" s="471" t="s">
        <v>1</v>
      </c>
      <c r="B2" s="471"/>
      <c r="C2" s="471"/>
      <c r="D2" s="1"/>
      <c r="E2" s="1"/>
      <c r="F2" s="1"/>
      <c r="G2" s="1"/>
      <c r="H2" s="1"/>
      <c r="I2" s="201"/>
      <c r="J2" s="201"/>
    </row>
    <row r="3" spans="1:11" ht="15.5" x14ac:dyDescent="0.35">
      <c r="A3" s="472" t="s">
        <v>468</v>
      </c>
      <c r="B3" s="472"/>
      <c r="C3" s="472"/>
      <c r="D3" s="1"/>
      <c r="E3" s="1"/>
      <c r="F3" s="1"/>
      <c r="G3" s="1"/>
      <c r="H3" s="1"/>
      <c r="I3" s="201"/>
      <c r="J3" s="201"/>
    </row>
    <row r="4" spans="1:11" x14ac:dyDescent="0.35">
      <c r="A4" s="475" t="s">
        <v>1190</v>
      </c>
      <c r="B4" s="475"/>
      <c r="C4" s="475"/>
      <c r="D4" s="1"/>
      <c r="E4" s="1"/>
      <c r="F4" s="1"/>
      <c r="G4" s="1"/>
      <c r="H4" s="1"/>
      <c r="I4" s="201"/>
      <c r="J4" s="201"/>
    </row>
    <row r="5" spans="1:11" x14ac:dyDescent="0.35">
      <c r="A5" s="2" t="s">
        <v>4</v>
      </c>
      <c r="B5" s="3" t="s">
        <v>5</v>
      </c>
      <c r="C5" s="4" t="s">
        <v>6</v>
      </c>
      <c r="D5" s="5" t="s">
        <v>6</v>
      </c>
      <c r="E5" s="5" t="s">
        <v>6</v>
      </c>
      <c r="F5" s="4" t="s">
        <v>6</v>
      </c>
      <c r="G5" s="5" t="s">
        <v>7</v>
      </c>
      <c r="H5" s="2" t="s">
        <v>8</v>
      </c>
      <c r="I5" s="202" t="s">
        <v>9</v>
      </c>
      <c r="J5" s="202" t="s">
        <v>10</v>
      </c>
    </row>
    <row r="6" spans="1:11" x14ac:dyDescent="0.35">
      <c r="A6" s="7" t="s">
        <v>6</v>
      </c>
      <c r="B6" s="8" t="s">
        <v>6</v>
      </c>
      <c r="C6" s="9" t="s">
        <v>6</v>
      </c>
      <c r="D6" s="294" t="s">
        <v>6</v>
      </c>
      <c r="E6" s="294" t="s">
        <v>6</v>
      </c>
      <c r="F6" s="9" t="s">
        <v>6</v>
      </c>
      <c r="G6" s="294" t="s">
        <v>6</v>
      </c>
      <c r="H6" s="7" t="s">
        <v>6</v>
      </c>
      <c r="I6" s="203" t="s">
        <v>11</v>
      </c>
      <c r="J6" s="203" t="s">
        <v>11</v>
      </c>
    </row>
    <row r="7" spans="1:11" x14ac:dyDescent="0.35">
      <c r="A7" s="46">
        <v>43403</v>
      </c>
      <c r="B7" s="212" t="s">
        <v>663</v>
      </c>
      <c r="C7" s="212" t="s">
        <v>6</v>
      </c>
      <c r="D7" s="357" t="s">
        <v>6</v>
      </c>
      <c r="E7" s="357" t="s">
        <v>6</v>
      </c>
      <c r="F7" s="212" t="s">
        <v>6</v>
      </c>
      <c r="G7" s="212" t="s">
        <v>470</v>
      </c>
      <c r="H7" s="205" t="s">
        <v>1189</v>
      </c>
      <c r="I7" s="200">
        <v>1228</v>
      </c>
      <c r="J7" s="200"/>
    </row>
    <row r="8" spans="1:11" x14ac:dyDescent="0.35">
      <c r="A8" s="357" t="s">
        <v>6</v>
      </c>
      <c r="B8" s="212" t="s">
        <v>17</v>
      </c>
      <c r="C8" s="212" t="s">
        <v>6</v>
      </c>
      <c r="D8" s="357" t="s">
        <v>6</v>
      </c>
      <c r="E8" s="357" t="s">
        <v>6</v>
      </c>
      <c r="F8" s="212" t="s">
        <v>6</v>
      </c>
      <c r="G8" s="357" t="s">
        <v>6</v>
      </c>
      <c r="H8" s="205" t="s">
        <v>6</v>
      </c>
      <c r="I8" s="200"/>
      <c r="J8" s="200">
        <v>1228</v>
      </c>
    </row>
    <row r="9" spans="1:11" ht="48.5" customHeight="1" x14ac:dyDescent="0.35">
      <c r="A9" s="46"/>
      <c r="B9" s="233" t="s">
        <v>1188</v>
      </c>
      <c r="C9" s="52"/>
      <c r="D9" s="52"/>
      <c r="E9" s="52"/>
      <c r="F9" s="52"/>
      <c r="G9" s="52"/>
      <c r="H9" s="52"/>
      <c r="I9" s="234"/>
      <c r="J9" s="234"/>
    </row>
    <row r="10" spans="1:11" x14ac:dyDescent="0.35">
      <c r="A10" s="46">
        <v>43403</v>
      </c>
      <c r="B10" s="212" t="s">
        <v>1186</v>
      </c>
      <c r="C10" s="212" t="s">
        <v>6</v>
      </c>
      <c r="D10" s="357" t="s">
        <v>6</v>
      </c>
      <c r="E10" s="357" t="s">
        <v>6</v>
      </c>
      <c r="F10" s="212" t="s">
        <v>6</v>
      </c>
      <c r="G10" s="212" t="s">
        <v>470</v>
      </c>
      <c r="H10" s="205" t="s">
        <v>1187</v>
      </c>
      <c r="I10" s="200">
        <v>100320</v>
      </c>
      <c r="J10" s="200"/>
    </row>
    <row r="11" spans="1:11" x14ac:dyDescent="0.35">
      <c r="A11" s="46"/>
      <c r="B11" s="357" t="s">
        <v>1186</v>
      </c>
      <c r="C11" s="52"/>
      <c r="D11" s="52"/>
      <c r="E11" s="52"/>
      <c r="F11" s="52"/>
      <c r="G11" s="52"/>
      <c r="H11" s="52"/>
      <c r="I11" s="234"/>
      <c r="J11" s="234"/>
    </row>
    <row r="12" spans="1:11" x14ac:dyDescent="0.35">
      <c r="A12" s="46"/>
      <c r="B12" s="357" t="s">
        <v>1185</v>
      </c>
      <c r="C12" s="239">
        <v>100320</v>
      </c>
      <c r="D12" s="240" t="s">
        <v>56</v>
      </c>
      <c r="E12" s="52"/>
      <c r="F12" s="52"/>
      <c r="G12" s="52"/>
      <c r="H12" s="52"/>
      <c r="I12" s="234"/>
      <c r="J12" s="234"/>
    </row>
    <row r="13" spans="1:11" x14ac:dyDescent="0.35">
      <c r="A13" s="241" t="s">
        <v>6</v>
      </c>
      <c r="B13" s="212" t="s">
        <v>12</v>
      </c>
      <c r="C13" s="242" t="s">
        <v>6</v>
      </c>
      <c r="D13" s="241" t="s">
        <v>6</v>
      </c>
      <c r="E13" s="241" t="s">
        <v>6</v>
      </c>
      <c r="F13" s="242" t="s">
        <v>6</v>
      </c>
      <c r="G13" s="241" t="s">
        <v>6</v>
      </c>
      <c r="H13" s="244" t="s">
        <v>6</v>
      </c>
      <c r="I13" s="200"/>
      <c r="J13" s="200">
        <v>100320</v>
      </c>
    </row>
    <row r="14" spans="1:11" x14ac:dyDescent="0.35">
      <c r="A14" s="478" t="s">
        <v>6</v>
      </c>
      <c r="B14" s="478"/>
      <c r="C14" s="357" t="s">
        <v>15</v>
      </c>
      <c r="D14" s="357" t="s">
        <v>1184</v>
      </c>
      <c r="E14" s="46">
        <v>43391</v>
      </c>
      <c r="F14" s="381">
        <v>100320</v>
      </c>
      <c r="G14" s="52"/>
      <c r="H14" s="52"/>
      <c r="I14" s="234"/>
      <c r="J14" s="234"/>
    </row>
    <row r="15" spans="1:11" ht="72" x14ac:dyDescent="0.35">
      <c r="A15" s="275"/>
      <c r="B15" s="233" t="s">
        <v>1183</v>
      </c>
      <c r="C15" s="52"/>
      <c r="D15" s="52"/>
      <c r="E15" s="52"/>
      <c r="F15" s="52"/>
      <c r="G15" s="52"/>
      <c r="H15" s="52"/>
      <c r="I15" s="234"/>
      <c r="J15" s="234"/>
    </row>
    <row r="16" spans="1:11" x14ac:dyDescent="0.35">
      <c r="A16" s="432">
        <v>43403</v>
      </c>
      <c r="B16" s="439" t="s">
        <v>488</v>
      </c>
      <c r="C16" s="439" t="s">
        <v>6</v>
      </c>
      <c r="D16" s="433" t="s">
        <v>6</v>
      </c>
      <c r="E16" s="433" t="s">
        <v>6</v>
      </c>
      <c r="F16" s="439" t="s">
        <v>6</v>
      </c>
      <c r="G16" s="439" t="s">
        <v>470</v>
      </c>
      <c r="H16" s="440" t="s">
        <v>1182</v>
      </c>
      <c r="I16" s="441">
        <v>16440</v>
      </c>
      <c r="J16" s="441"/>
      <c r="K16" s="438"/>
    </row>
    <row r="17" spans="1:38" x14ac:dyDescent="0.35">
      <c r="A17" s="432"/>
      <c r="B17" s="433" t="s">
        <v>490</v>
      </c>
      <c r="C17" s="436"/>
      <c r="D17" s="436"/>
      <c r="E17" s="436"/>
      <c r="F17" s="436"/>
      <c r="G17" s="436"/>
      <c r="H17" s="436"/>
      <c r="I17" s="437"/>
      <c r="J17" s="437"/>
      <c r="K17" s="438"/>
    </row>
    <row r="18" spans="1:38" s="438" customFormat="1" x14ac:dyDescent="0.35">
      <c r="A18" s="432"/>
      <c r="B18" s="433" t="s">
        <v>491</v>
      </c>
      <c r="C18" s="434">
        <v>11375</v>
      </c>
      <c r="D18" s="435" t="s">
        <v>56</v>
      </c>
      <c r="E18" s="436"/>
      <c r="F18" s="436"/>
      <c r="G18" s="436"/>
      <c r="H18" s="436"/>
      <c r="I18" s="437"/>
      <c r="J18" s="437"/>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row>
    <row r="19" spans="1:38" x14ac:dyDescent="0.35">
      <c r="A19" s="432"/>
      <c r="B19" s="433" t="s">
        <v>492</v>
      </c>
      <c r="C19" s="434">
        <v>2975</v>
      </c>
      <c r="D19" s="435" t="s">
        <v>56</v>
      </c>
      <c r="E19" s="436"/>
      <c r="F19" s="436"/>
      <c r="G19" s="436"/>
      <c r="H19" s="436"/>
      <c r="I19" s="437"/>
      <c r="J19" s="437"/>
      <c r="K19" s="438"/>
    </row>
    <row r="20" spans="1:38" x14ac:dyDescent="0.35">
      <c r="A20" s="432"/>
      <c r="B20" s="433" t="s">
        <v>493</v>
      </c>
      <c r="C20" s="434">
        <v>1000</v>
      </c>
      <c r="D20" s="435" t="s">
        <v>56</v>
      </c>
      <c r="E20" s="436"/>
      <c r="F20" s="436"/>
      <c r="G20" s="436"/>
      <c r="H20" s="436"/>
      <c r="I20" s="437"/>
      <c r="J20" s="437"/>
      <c r="K20" s="438"/>
    </row>
    <row r="21" spans="1:38" x14ac:dyDescent="0.35">
      <c r="A21" s="432"/>
      <c r="B21" s="433" t="s">
        <v>684</v>
      </c>
      <c r="C21" s="434">
        <v>930</v>
      </c>
      <c r="D21" s="435" t="s">
        <v>56</v>
      </c>
      <c r="E21" s="436"/>
      <c r="F21" s="436"/>
      <c r="G21" s="436"/>
      <c r="H21" s="436"/>
      <c r="I21" s="437"/>
      <c r="J21" s="437"/>
      <c r="K21" s="438"/>
    </row>
    <row r="22" spans="1:38" x14ac:dyDescent="0.35">
      <c r="A22" s="432"/>
      <c r="B22" s="433" t="s">
        <v>910</v>
      </c>
      <c r="C22" s="434">
        <v>160</v>
      </c>
      <c r="D22" s="435" t="s">
        <v>56</v>
      </c>
      <c r="E22" s="436"/>
      <c r="F22" s="436"/>
      <c r="G22" s="436"/>
      <c r="H22" s="436"/>
      <c r="I22" s="437"/>
      <c r="J22" s="437"/>
      <c r="K22" s="438"/>
    </row>
    <row r="23" spans="1:38" x14ac:dyDescent="0.35">
      <c r="A23" s="442" t="s">
        <v>6</v>
      </c>
      <c r="B23" s="439" t="s">
        <v>17</v>
      </c>
      <c r="C23" s="443" t="s">
        <v>6</v>
      </c>
      <c r="D23" s="442" t="s">
        <v>6</v>
      </c>
      <c r="E23" s="442" t="s">
        <v>6</v>
      </c>
      <c r="F23" s="443" t="s">
        <v>6</v>
      </c>
      <c r="G23" s="442" t="s">
        <v>6</v>
      </c>
      <c r="H23" s="444" t="s">
        <v>6</v>
      </c>
      <c r="I23" s="441"/>
      <c r="J23" s="441">
        <v>16440</v>
      </c>
      <c r="K23" s="438"/>
    </row>
    <row r="24" spans="1:38" ht="72" x14ac:dyDescent="0.35">
      <c r="A24" s="445"/>
      <c r="B24" s="446" t="s">
        <v>1181</v>
      </c>
      <c r="C24" s="436"/>
      <c r="D24" s="436"/>
      <c r="E24" s="436"/>
      <c r="F24" s="436"/>
      <c r="G24" s="436"/>
      <c r="H24" s="436"/>
      <c r="I24" s="437"/>
      <c r="J24" s="437"/>
      <c r="K24" s="438"/>
    </row>
    <row r="25" spans="1:38" x14ac:dyDescent="0.35">
      <c r="A25" s="46">
        <v>43</v>
      </c>
      <c r="B25" s="212" t="s">
        <v>469</v>
      </c>
      <c r="C25" s="212" t="s">
        <v>6</v>
      </c>
      <c r="D25" s="357" t="s">
        <v>6</v>
      </c>
      <c r="E25" s="357" t="s">
        <v>6</v>
      </c>
      <c r="F25" s="212" t="s">
        <v>6</v>
      </c>
      <c r="G25" s="212" t="s">
        <v>470</v>
      </c>
      <c r="H25" s="205" t="s">
        <v>1180</v>
      </c>
      <c r="I25" s="200">
        <v>19820</v>
      </c>
      <c r="J25" s="200"/>
    </row>
    <row r="26" spans="1:38" x14ac:dyDescent="0.35">
      <c r="A26" s="357" t="s">
        <v>6</v>
      </c>
      <c r="B26" s="212" t="s">
        <v>472</v>
      </c>
      <c r="C26" s="212" t="s">
        <v>6</v>
      </c>
      <c r="D26" s="357" t="s">
        <v>6</v>
      </c>
      <c r="E26" s="357" t="s">
        <v>6</v>
      </c>
      <c r="F26" s="212" t="s">
        <v>6</v>
      </c>
      <c r="G26" s="357" t="s">
        <v>6</v>
      </c>
      <c r="H26" s="205" t="s">
        <v>6</v>
      </c>
      <c r="I26" s="200">
        <v>5561</v>
      </c>
      <c r="J26" s="200"/>
    </row>
    <row r="27" spans="1:38" x14ac:dyDescent="0.35">
      <c r="A27" s="357" t="s">
        <v>6</v>
      </c>
      <c r="B27" s="212" t="s">
        <v>473</v>
      </c>
      <c r="C27" s="212" t="s">
        <v>6</v>
      </c>
      <c r="D27" s="357" t="s">
        <v>6</v>
      </c>
      <c r="E27" s="357" t="s">
        <v>6</v>
      </c>
      <c r="F27" s="212" t="s">
        <v>6</v>
      </c>
      <c r="G27" s="357" t="s">
        <v>6</v>
      </c>
      <c r="H27" s="205" t="s">
        <v>6</v>
      </c>
      <c r="I27" s="200">
        <v>520</v>
      </c>
      <c r="J27" s="200"/>
    </row>
    <row r="28" spans="1:38" x14ac:dyDescent="0.35">
      <c r="A28" s="357" t="s">
        <v>6</v>
      </c>
      <c r="B28" s="212" t="s">
        <v>474</v>
      </c>
      <c r="C28" s="212" t="s">
        <v>6</v>
      </c>
      <c r="D28" s="357" t="s">
        <v>6</v>
      </c>
      <c r="E28" s="357" t="s">
        <v>6</v>
      </c>
      <c r="F28" s="212" t="s">
        <v>6</v>
      </c>
      <c r="G28" s="357" t="s">
        <v>6</v>
      </c>
      <c r="H28" s="205" t="s">
        <v>6</v>
      </c>
      <c r="I28" s="200">
        <v>150</v>
      </c>
      <c r="J28" s="200"/>
    </row>
    <row r="29" spans="1:38" x14ac:dyDescent="0.35">
      <c r="A29" s="357" t="s">
        <v>6</v>
      </c>
      <c r="B29" s="212" t="s">
        <v>17</v>
      </c>
      <c r="C29" s="212" t="s">
        <v>6</v>
      </c>
      <c r="D29" s="357" t="s">
        <v>6</v>
      </c>
      <c r="E29" s="357" t="s">
        <v>6</v>
      </c>
      <c r="F29" s="212" t="s">
        <v>6</v>
      </c>
      <c r="G29" s="357" t="s">
        <v>6</v>
      </c>
      <c r="H29" s="205" t="s">
        <v>6</v>
      </c>
      <c r="I29" s="200"/>
      <c r="J29" s="200">
        <v>26051</v>
      </c>
    </row>
    <row r="30" spans="1:38" ht="72" x14ac:dyDescent="0.35">
      <c r="A30" s="46"/>
      <c r="B30" s="233" t="s">
        <v>1179</v>
      </c>
      <c r="C30" s="52"/>
      <c r="D30" s="52"/>
      <c r="E30" s="52"/>
      <c r="F30" s="52"/>
      <c r="G30" s="52"/>
      <c r="H30" s="52"/>
      <c r="I30" s="234"/>
      <c r="J30" s="234"/>
    </row>
    <row r="31" spans="1:38" x14ac:dyDescent="0.35">
      <c r="A31" s="46">
        <v>43403</v>
      </c>
      <c r="B31" s="212" t="s">
        <v>1178</v>
      </c>
      <c r="C31" s="212" t="s">
        <v>6</v>
      </c>
      <c r="D31" s="357" t="s">
        <v>6</v>
      </c>
      <c r="E31" s="357" t="s">
        <v>6</v>
      </c>
      <c r="F31" s="212" t="s">
        <v>6</v>
      </c>
      <c r="G31" s="212" t="s">
        <v>470</v>
      </c>
      <c r="H31" s="205" t="s">
        <v>1177</v>
      </c>
      <c r="I31" s="200">
        <v>4357</v>
      </c>
      <c r="J31" s="200"/>
    </row>
    <row r="32" spans="1:38" x14ac:dyDescent="0.35">
      <c r="A32" s="46"/>
      <c r="B32" s="357" t="s">
        <v>158</v>
      </c>
      <c r="C32" s="357" t="s">
        <v>1176</v>
      </c>
      <c r="D32" s="205" t="s">
        <v>6</v>
      </c>
      <c r="E32" s="239">
        <v>151</v>
      </c>
      <c r="F32" s="240" t="s">
        <v>56</v>
      </c>
      <c r="G32" s="52"/>
      <c r="H32" s="52"/>
      <c r="I32" s="234"/>
      <c r="J32" s="234"/>
    </row>
    <row r="33" spans="1:10" x14ac:dyDescent="0.35">
      <c r="A33" s="46"/>
      <c r="B33" s="357" t="s">
        <v>158</v>
      </c>
      <c r="C33" s="357" t="s">
        <v>1175</v>
      </c>
      <c r="D33" s="205" t="s">
        <v>311</v>
      </c>
      <c r="E33" s="239">
        <v>4206</v>
      </c>
      <c r="F33" s="240" t="s">
        <v>56</v>
      </c>
      <c r="G33" s="52"/>
      <c r="H33" s="52"/>
      <c r="I33" s="234"/>
      <c r="J33" s="234"/>
    </row>
    <row r="34" spans="1:10" x14ac:dyDescent="0.35">
      <c r="A34" s="357" t="s">
        <v>6</v>
      </c>
      <c r="B34" s="212" t="s">
        <v>17</v>
      </c>
      <c r="C34" s="212" t="s">
        <v>6</v>
      </c>
      <c r="D34" s="357" t="s">
        <v>6</v>
      </c>
      <c r="E34" s="357" t="s">
        <v>6</v>
      </c>
      <c r="F34" s="212" t="s">
        <v>6</v>
      </c>
      <c r="G34" s="357" t="s">
        <v>6</v>
      </c>
      <c r="H34" s="205" t="s">
        <v>6</v>
      </c>
      <c r="I34" s="200"/>
      <c r="J34" s="200">
        <v>4357</v>
      </c>
    </row>
    <row r="35" spans="1:10" ht="60" x14ac:dyDescent="0.35">
      <c r="A35" s="46"/>
      <c r="B35" s="233" t="s">
        <v>1174</v>
      </c>
      <c r="C35" s="52"/>
      <c r="D35" s="52"/>
      <c r="E35" s="52"/>
      <c r="F35" s="52"/>
      <c r="G35" s="52"/>
      <c r="H35" s="52"/>
      <c r="I35" s="234"/>
      <c r="J35" s="234"/>
    </row>
    <row r="36" spans="1:10" x14ac:dyDescent="0.35">
      <c r="A36" s="46">
        <v>43404</v>
      </c>
      <c r="B36" s="212" t="s">
        <v>1173</v>
      </c>
      <c r="C36" s="212" t="s">
        <v>6</v>
      </c>
      <c r="D36" s="357" t="s">
        <v>6</v>
      </c>
      <c r="E36" s="357" t="s">
        <v>6</v>
      </c>
      <c r="F36" s="212" t="s">
        <v>6</v>
      </c>
      <c r="G36" s="212" t="s">
        <v>470</v>
      </c>
      <c r="H36" s="205" t="s">
        <v>1172</v>
      </c>
      <c r="I36" s="200">
        <v>15521</v>
      </c>
      <c r="J36" s="200"/>
    </row>
    <row r="37" spans="1:10" x14ac:dyDescent="0.35">
      <c r="A37" s="46"/>
      <c r="B37" s="357" t="s">
        <v>158</v>
      </c>
      <c r="C37" s="357" t="s">
        <v>1171</v>
      </c>
      <c r="D37" s="205" t="s">
        <v>1170</v>
      </c>
      <c r="E37" s="239">
        <v>15449</v>
      </c>
      <c r="F37" s="240" t="s">
        <v>60</v>
      </c>
      <c r="G37" s="52"/>
      <c r="H37" s="52"/>
      <c r="I37" s="234"/>
      <c r="J37" s="234"/>
    </row>
    <row r="38" spans="1:10" x14ac:dyDescent="0.35">
      <c r="A38" s="46"/>
      <c r="B38" s="357" t="s">
        <v>158</v>
      </c>
      <c r="C38" s="357" t="s">
        <v>1169</v>
      </c>
      <c r="D38" s="205" t="s">
        <v>6</v>
      </c>
      <c r="E38" s="239">
        <v>853</v>
      </c>
      <c r="F38" s="240" t="s">
        <v>60</v>
      </c>
      <c r="G38" s="52"/>
      <c r="H38" s="52"/>
      <c r="I38" s="234"/>
      <c r="J38" s="234"/>
    </row>
    <row r="39" spans="1:10" x14ac:dyDescent="0.35">
      <c r="A39" s="46"/>
      <c r="B39" s="357" t="s">
        <v>158</v>
      </c>
      <c r="C39" s="357" t="s">
        <v>1168</v>
      </c>
      <c r="D39" s="205" t="s">
        <v>798</v>
      </c>
      <c r="E39" s="239">
        <v>13698</v>
      </c>
      <c r="F39" s="240" t="s">
        <v>60</v>
      </c>
      <c r="G39" s="52"/>
      <c r="H39" s="52"/>
      <c r="I39" s="234"/>
      <c r="J39" s="234"/>
    </row>
    <row r="40" spans="1:10" x14ac:dyDescent="0.35">
      <c r="A40" s="46"/>
      <c r="B40" s="357" t="s">
        <v>158</v>
      </c>
      <c r="C40" s="357" t="s">
        <v>1167</v>
      </c>
      <c r="D40" s="205" t="s">
        <v>311</v>
      </c>
      <c r="E40" s="239">
        <v>15521</v>
      </c>
      <c r="F40" s="240" t="s">
        <v>56</v>
      </c>
      <c r="G40" s="52"/>
      <c r="H40" s="52"/>
      <c r="I40" s="234"/>
      <c r="J40" s="234"/>
    </row>
    <row r="41" spans="1:10" x14ac:dyDescent="0.35">
      <c r="A41" s="46"/>
      <c r="B41" s="357" t="s">
        <v>53</v>
      </c>
      <c r="C41" s="357" t="s">
        <v>1154</v>
      </c>
      <c r="D41" s="205" t="s">
        <v>311</v>
      </c>
      <c r="E41" s="239">
        <v>30000</v>
      </c>
      <c r="F41" s="240" t="s">
        <v>56</v>
      </c>
      <c r="G41" s="52"/>
      <c r="H41" s="52"/>
      <c r="I41" s="234"/>
      <c r="J41" s="234"/>
    </row>
    <row r="42" spans="1:10" x14ac:dyDescent="0.35">
      <c r="A42" s="357" t="s">
        <v>6</v>
      </c>
      <c r="B42" s="212" t="s">
        <v>17</v>
      </c>
      <c r="C42" s="212" t="s">
        <v>6</v>
      </c>
      <c r="D42" s="357" t="s">
        <v>6</v>
      </c>
      <c r="E42" s="357" t="s">
        <v>6</v>
      </c>
      <c r="F42" s="212" t="s">
        <v>6</v>
      </c>
      <c r="G42" s="357" t="s">
        <v>6</v>
      </c>
      <c r="H42" s="205" t="s">
        <v>6</v>
      </c>
      <c r="I42" s="200"/>
      <c r="J42" s="200">
        <v>15521</v>
      </c>
    </row>
    <row r="43" spans="1:10" ht="60" x14ac:dyDescent="0.35">
      <c r="A43" s="46"/>
      <c r="B43" s="233" t="s">
        <v>1166</v>
      </c>
      <c r="C43" s="52"/>
      <c r="D43" s="52"/>
      <c r="E43" s="52"/>
      <c r="F43" s="52"/>
      <c r="G43" s="52"/>
      <c r="H43" s="52"/>
      <c r="I43" s="234"/>
      <c r="J43" s="234"/>
    </row>
    <row r="44" spans="1:10" x14ac:dyDescent="0.35">
      <c r="A44" s="46">
        <v>43404</v>
      </c>
      <c r="B44" s="212" t="s">
        <v>899</v>
      </c>
      <c r="C44" s="212" t="s">
        <v>6</v>
      </c>
      <c r="D44" s="357" t="s">
        <v>6</v>
      </c>
      <c r="E44" s="357" t="s">
        <v>6</v>
      </c>
      <c r="F44" s="212" t="s">
        <v>6</v>
      </c>
      <c r="G44" s="212" t="s">
        <v>470</v>
      </c>
      <c r="H44" s="205" t="s">
        <v>1165</v>
      </c>
      <c r="I44" s="200">
        <v>14545</v>
      </c>
      <c r="J44" s="200"/>
    </row>
    <row r="45" spans="1:10" x14ac:dyDescent="0.35">
      <c r="A45" s="46"/>
      <c r="B45" s="357" t="s">
        <v>158</v>
      </c>
      <c r="C45" s="357" t="s">
        <v>902</v>
      </c>
      <c r="D45" s="205" t="s">
        <v>798</v>
      </c>
      <c r="E45" s="239">
        <v>15455</v>
      </c>
      <c r="F45" s="240" t="s">
        <v>60</v>
      </c>
      <c r="G45" s="52"/>
      <c r="H45" s="52"/>
      <c r="I45" s="234"/>
      <c r="J45" s="234"/>
    </row>
    <row r="46" spans="1:10" x14ac:dyDescent="0.35">
      <c r="A46" s="46"/>
      <c r="B46" s="357" t="s">
        <v>53</v>
      </c>
      <c r="C46" s="357" t="s">
        <v>1164</v>
      </c>
      <c r="D46" s="205" t="s">
        <v>311</v>
      </c>
      <c r="E46" s="239">
        <v>30000</v>
      </c>
      <c r="F46" s="240" t="s">
        <v>56</v>
      </c>
      <c r="G46" s="52"/>
      <c r="H46" s="52"/>
      <c r="I46" s="234"/>
      <c r="J46" s="234"/>
    </row>
    <row r="47" spans="1:10" x14ac:dyDescent="0.35">
      <c r="A47" s="357" t="s">
        <v>6</v>
      </c>
      <c r="B47" s="212" t="s">
        <v>17</v>
      </c>
      <c r="C47" s="212" t="s">
        <v>6</v>
      </c>
      <c r="D47" s="357" t="s">
        <v>6</v>
      </c>
      <c r="E47" s="357" t="s">
        <v>6</v>
      </c>
      <c r="F47" s="212" t="s">
        <v>6</v>
      </c>
      <c r="G47" s="357" t="s">
        <v>6</v>
      </c>
      <c r="H47" s="205" t="s">
        <v>6</v>
      </c>
      <c r="I47" s="200"/>
      <c r="J47" s="200">
        <v>14545</v>
      </c>
    </row>
    <row r="48" spans="1:10" ht="48" x14ac:dyDescent="0.35">
      <c r="A48" s="46"/>
      <c r="B48" s="233" t="s">
        <v>1163</v>
      </c>
      <c r="C48" s="52"/>
      <c r="D48" s="52"/>
      <c r="E48" s="52"/>
      <c r="F48" s="52"/>
      <c r="G48" s="52"/>
      <c r="H48" s="52"/>
      <c r="I48" s="234"/>
      <c r="J48" s="234"/>
    </row>
    <row r="49" spans="1:10" x14ac:dyDescent="0.35">
      <c r="A49" s="46">
        <v>43404</v>
      </c>
      <c r="B49" s="212" t="s">
        <v>1162</v>
      </c>
      <c r="C49" s="212" t="s">
        <v>6</v>
      </c>
      <c r="D49" s="357" t="s">
        <v>6</v>
      </c>
      <c r="E49" s="357" t="s">
        <v>6</v>
      </c>
      <c r="F49" s="212" t="s">
        <v>6</v>
      </c>
      <c r="G49" s="212" t="s">
        <v>470</v>
      </c>
      <c r="H49" s="205" t="s">
        <v>1161</v>
      </c>
      <c r="I49" s="200">
        <v>55160</v>
      </c>
      <c r="J49" s="200"/>
    </row>
    <row r="50" spans="1:10" x14ac:dyDescent="0.35">
      <c r="A50" s="46"/>
      <c r="B50" s="357" t="s">
        <v>158</v>
      </c>
      <c r="C50" s="357" t="s">
        <v>1160</v>
      </c>
      <c r="D50" s="205" t="s">
        <v>311</v>
      </c>
      <c r="E50" s="239">
        <v>10000</v>
      </c>
      <c r="F50" s="240" t="s">
        <v>56</v>
      </c>
      <c r="G50" s="52"/>
      <c r="H50" s="52"/>
      <c r="I50" s="234"/>
      <c r="J50" s="234"/>
    </row>
    <row r="51" spans="1:10" x14ac:dyDescent="0.35">
      <c r="A51" s="46"/>
      <c r="B51" s="357" t="s">
        <v>158</v>
      </c>
      <c r="C51" s="357" t="s">
        <v>1159</v>
      </c>
      <c r="D51" s="205" t="s">
        <v>311</v>
      </c>
      <c r="E51" s="239">
        <v>8505</v>
      </c>
      <c r="F51" s="240" t="s">
        <v>56</v>
      </c>
      <c r="G51" s="52"/>
      <c r="H51" s="52"/>
      <c r="I51" s="234"/>
      <c r="J51" s="234"/>
    </row>
    <row r="52" spans="1:10" x14ac:dyDescent="0.35">
      <c r="A52" s="46"/>
      <c r="B52" s="357" t="s">
        <v>158</v>
      </c>
      <c r="C52" s="357" t="s">
        <v>1158</v>
      </c>
      <c r="D52" s="205" t="s">
        <v>311</v>
      </c>
      <c r="E52" s="239">
        <v>6655</v>
      </c>
      <c r="F52" s="240" t="s">
        <v>56</v>
      </c>
      <c r="G52" s="52"/>
      <c r="H52" s="52"/>
      <c r="I52" s="234"/>
      <c r="J52" s="234"/>
    </row>
    <row r="53" spans="1:10" x14ac:dyDescent="0.35">
      <c r="A53" s="46"/>
      <c r="B53" s="357" t="s">
        <v>53</v>
      </c>
      <c r="C53" s="357" t="s">
        <v>1154</v>
      </c>
      <c r="D53" s="205" t="s">
        <v>311</v>
      </c>
      <c r="E53" s="239">
        <v>30000</v>
      </c>
      <c r="F53" s="240" t="s">
        <v>56</v>
      </c>
      <c r="G53" s="52"/>
      <c r="H53" s="52"/>
      <c r="I53" s="234"/>
      <c r="J53" s="234"/>
    </row>
    <row r="54" spans="1:10" x14ac:dyDescent="0.35">
      <c r="A54" s="357" t="s">
        <v>6</v>
      </c>
      <c r="B54" s="212" t="s">
        <v>17</v>
      </c>
      <c r="C54" s="212" t="s">
        <v>6</v>
      </c>
      <c r="D54" s="357" t="s">
        <v>6</v>
      </c>
      <c r="E54" s="357" t="s">
        <v>6</v>
      </c>
      <c r="F54" s="212" t="s">
        <v>6</v>
      </c>
      <c r="G54" s="357" t="s">
        <v>6</v>
      </c>
      <c r="H54" s="205" t="s">
        <v>6</v>
      </c>
      <c r="I54" s="200"/>
      <c r="J54" s="200">
        <v>55160</v>
      </c>
    </row>
    <row r="55" spans="1:10" ht="48" x14ac:dyDescent="0.35">
      <c r="A55" s="46"/>
      <c r="B55" s="233" t="s">
        <v>1157</v>
      </c>
      <c r="C55" s="52"/>
      <c r="D55" s="52"/>
      <c r="E55" s="52"/>
      <c r="F55" s="52"/>
      <c r="G55" s="52"/>
      <c r="H55" s="52"/>
      <c r="I55" s="234"/>
      <c r="J55" s="234"/>
    </row>
    <row r="56" spans="1:10" x14ac:dyDescent="0.35">
      <c r="A56" s="46">
        <v>43404</v>
      </c>
      <c r="B56" s="212" t="s">
        <v>783</v>
      </c>
      <c r="C56" s="212" t="s">
        <v>6</v>
      </c>
      <c r="D56" s="357" t="s">
        <v>6</v>
      </c>
      <c r="E56" s="357" t="s">
        <v>6</v>
      </c>
      <c r="F56" s="212" t="s">
        <v>6</v>
      </c>
      <c r="G56" s="212" t="s">
        <v>470</v>
      </c>
      <c r="H56" s="205" t="s">
        <v>1156</v>
      </c>
      <c r="I56" s="200">
        <v>6780</v>
      </c>
      <c r="J56" s="200"/>
    </row>
    <row r="57" spans="1:10" x14ac:dyDescent="0.35">
      <c r="A57" s="46"/>
      <c r="B57" s="357" t="s">
        <v>158</v>
      </c>
      <c r="C57" s="357" t="s">
        <v>599</v>
      </c>
      <c r="D57" s="205" t="s">
        <v>235</v>
      </c>
      <c r="E57" s="239">
        <v>12495</v>
      </c>
      <c r="F57" s="240" t="s">
        <v>60</v>
      </c>
      <c r="G57" s="52"/>
      <c r="H57" s="52"/>
      <c r="I57" s="234"/>
      <c r="J57" s="234"/>
    </row>
    <row r="58" spans="1:10" x14ac:dyDescent="0.35">
      <c r="A58" s="46"/>
      <c r="B58" s="357" t="s">
        <v>158</v>
      </c>
      <c r="C58" s="357" t="s">
        <v>1155</v>
      </c>
      <c r="D58" s="205" t="s">
        <v>55</v>
      </c>
      <c r="E58" s="239">
        <v>5725</v>
      </c>
      <c r="F58" s="240" t="s">
        <v>60</v>
      </c>
      <c r="G58" s="52"/>
      <c r="H58" s="52"/>
      <c r="I58" s="234"/>
      <c r="J58" s="234"/>
    </row>
    <row r="59" spans="1:10" x14ac:dyDescent="0.35">
      <c r="A59" s="46"/>
      <c r="B59" s="357" t="s">
        <v>53</v>
      </c>
      <c r="C59" s="357" t="s">
        <v>1154</v>
      </c>
      <c r="D59" s="205" t="s">
        <v>311</v>
      </c>
      <c r="E59" s="239">
        <v>25000</v>
      </c>
      <c r="F59" s="240" t="s">
        <v>56</v>
      </c>
      <c r="G59" s="52"/>
      <c r="H59" s="52"/>
      <c r="I59" s="234"/>
      <c r="J59" s="234"/>
    </row>
    <row r="60" spans="1:10" x14ac:dyDescent="0.35">
      <c r="A60" s="357" t="s">
        <v>6</v>
      </c>
      <c r="B60" s="212" t="s">
        <v>17</v>
      </c>
      <c r="C60" s="212" t="s">
        <v>6</v>
      </c>
      <c r="D60" s="357" t="s">
        <v>6</v>
      </c>
      <c r="E60" s="357" t="s">
        <v>6</v>
      </c>
      <c r="F60" s="212" t="s">
        <v>6</v>
      </c>
      <c r="G60" s="357" t="s">
        <v>6</v>
      </c>
      <c r="H60" s="205" t="s">
        <v>6</v>
      </c>
      <c r="I60" s="200"/>
      <c r="J60" s="200">
        <v>6780</v>
      </c>
    </row>
    <row r="61" spans="1:10" ht="48" x14ac:dyDescent="0.35">
      <c r="A61" s="46"/>
      <c r="B61" s="233" t="s">
        <v>1153</v>
      </c>
      <c r="C61" s="52"/>
      <c r="D61" s="52"/>
      <c r="E61" s="52"/>
      <c r="F61" s="52"/>
      <c r="G61" s="52"/>
      <c r="H61" s="52"/>
      <c r="I61" s="234"/>
      <c r="J61" s="234"/>
    </row>
    <row r="62" spans="1:10" x14ac:dyDescent="0.35">
      <c r="A62" s="292">
        <v>43404</v>
      </c>
      <c r="B62" s="246" t="s">
        <v>1152</v>
      </c>
      <c r="C62" s="246" t="s">
        <v>6</v>
      </c>
      <c r="D62" s="356" t="s">
        <v>6</v>
      </c>
      <c r="E62" s="356" t="s">
        <v>6</v>
      </c>
      <c r="F62" s="246" t="s">
        <v>6</v>
      </c>
      <c r="G62" s="246" t="s">
        <v>470</v>
      </c>
      <c r="H62" s="250" t="s">
        <v>1151</v>
      </c>
      <c r="I62" s="383">
        <v>2000000</v>
      </c>
      <c r="J62" s="383"/>
    </row>
    <row r="63" spans="1:10" x14ac:dyDescent="0.35">
      <c r="A63" s="356" t="s">
        <v>6</v>
      </c>
      <c r="B63" s="246" t="s">
        <v>24</v>
      </c>
      <c r="C63" s="246" t="s">
        <v>6</v>
      </c>
      <c r="D63" s="356" t="s">
        <v>6</v>
      </c>
      <c r="E63" s="356" t="s">
        <v>6</v>
      </c>
      <c r="F63" s="246" t="s">
        <v>6</v>
      </c>
      <c r="G63" s="356" t="s">
        <v>6</v>
      </c>
      <c r="H63" s="250" t="s">
        <v>6</v>
      </c>
      <c r="I63" s="383"/>
      <c r="J63" s="383">
        <v>2000000</v>
      </c>
    </row>
    <row r="64" spans="1:10" x14ac:dyDescent="0.35">
      <c r="A64" s="477" t="s">
        <v>6</v>
      </c>
      <c r="B64" s="477"/>
      <c r="C64" s="356" t="s">
        <v>502</v>
      </c>
      <c r="D64" s="356" t="s">
        <v>6</v>
      </c>
      <c r="E64" s="292">
        <v>43403</v>
      </c>
      <c r="F64" s="382">
        <v>2000000</v>
      </c>
      <c r="G64" s="255"/>
      <c r="H64" s="255"/>
      <c r="I64" s="256"/>
      <c r="J64" s="256"/>
    </row>
    <row r="65" spans="1:10" ht="48" x14ac:dyDescent="0.35">
      <c r="A65" s="293"/>
      <c r="B65" s="254" t="s">
        <v>1150</v>
      </c>
      <c r="C65" s="255"/>
      <c r="D65" s="255"/>
      <c r="E65" s="255"/>
      <c r="F65" s="255"/>
      <c r="G65" s="255"/>
      <c r="H65" s="255"/>
      <c r="I65" s="256"/>
      <c r="J65" s="256"/>
    </row>
    <row r="66" spans="1:10" x14ac:dyDescent="0.35">
      <c r="A66" s="292">
        <v>43404</v>
      </c>
      <c r="B66" s="246" t="s">
        <v>1147</v>
      </c>
      <c r="C66" s="246" t="s">
        <v>6</v>
      </c>
      <c r="D66" s="356" t="s">
        <v>6</v>
      </c>
      <c r="E66" s="356" t="s">
        <v>6</v>
      </c>
      <c r="F66" s="246" t="s">
        <v>6</v>
      </c>
      <c r="G66" s="246" t="s">
        <v>470</v>
      </c>
      <c r="H66" s="250" t="s">
        <v>1149</v>
      </c>
      <c r="I66" s="383">
        <v>10450</v>
      </c>
      <c r="J66" s="383"/>
    </row>
    <row r="67" spans="1:10" x14ac:dyDescent="0.35">
      <c r="A67" s="292"/>
      <c r="B67" s="356" t="s">
        <v>609</v>
      </c>
      <c r="C67" s="255"/>
      <c r="D67" s="255"/>
      <c r="E67" s="255"/>
      <c r="F67" s="255"/>
      <c r="G67" s="255"/>
      <c r="H67" s="255"/>
      <c r="I67" s="256"/>
      <c r="J67" s="256"/>
    </row>
    <row r="68" spans="1:10" x14ac:dyDescent="0.35">
      <c r="A68" s="292"/>
      <c r="B68" s="356" t="s">
        <v>610</v>
      </c>
      <c r="C68" s="257">
        <v>5000</v>
      </c>
      <c r="D68" s="258" t="s">
        <v>56</v>
      </c>
      <c r="E68" s="255"/>
      <c r="F68" s="255"/>
      <c r="G68" s="255"/>
      <c r="H68" s="255"/>
      <c r="I68" s="256"/>
      <c r="J68" s="256"/>
    </row>
    <row r="69" spans="1:10" x14ac:dyDescent="0.35">
      <c r="A69" s="292"/>
      <c r="B69" s="356" t="s">
        <v>611</v>
      </c>
      <c r="C69" s="257">
        <v>750</v>
      </c>
      <c r="D69" s="258" t="s">
        <v>56</v>
      </c>
      <c r="E69" s="255"/>
      <c r="F69" s="255"/>
      <c r="G69" s="255"/>
      <c r="H69" s="255"/>
      <c r="I69" s="256"/>
      <c r="J69" s="256"/>
    </row>
    <row r="70" spans="1:10" x14ac:dyDescent="0.35">
      <c r="A70" s="292"/>
      <c r="B70" s="356" t="s">
        <v>612</v>
      </c>
      <c r="C70" s="257">
        <v>3000</v>
      </c>
      <c r="D70" s="258" t="s">
        <v>56</v>
      </c>
      <c r="E70" s="255"/>
      <c r="F70" s="255"/>
      <c r="G70" s="255"/>
      <c r="H70" s="255"/>
      <c r="I70" s="256"/>
      <c r="J70" s="256"/>
    </row>
    <row r="71" spans="1:10" x14ac:dyDescent="0.35">
      <c r="A71" s="292"/>
      <c r="B71" s="356" t="s">
        <v>614</v>
      </c>
      <c r="C71" s="257">
        <v>1400</v>
      </c>
      <c r="D71" s="258" t="s">
        <v>56</v>
      </c>
      <c r="E71" s="255"/>
      <c r="F71" s="255"/>
      <c r="G71" s="255"/>
      <c r="H71" s="255"/>
      <c r="I71" s="256"/>
      <c r="J71" s="256"/>
    </row>
    <row r="72" spans="1:10" x14ac:dyDescent="0.35">
      <c r="A72" s="292"/>
      <c r="B72" s="356" t="s">
        <v>613</v>
      </c>
      <c r="C72" s="257">
        <v>300</v>
      </c>
      <c r="D72" s="258" t="s">
        <v>56</v>
      </c>
      <c r="E72" s="255"/>
      <c r="F72" s="255"/>
      <c r="G72" s="255"/>
      <c r="H72" s="255"/>
      <c r="I72" s="256"/>
      <c r="J72" s="256"/>
    </row>
    <row r="73" spans="1:10" x14ac:dyDescent="0.35">
      <c r="A73" s="259" t="s">
        <v>6</v>
      </c>
      <c r="B73" s="246" t="s">
        <v>24</v>
      </c>
      <c r="C73" s="260" t="s">
        <v>6</v>
      </c>
      <c r="D73" s="259" t="s">
        <v>6</v>
      </c>
      <c r="E73" s="259" t="s">
        <v>6</v>
      </c>
      <c r="F73" s="260" t="s">
        <v>6</v>
      </c>
      <c r="G73" s="259" t="s">
        <v>6</v>
      </c>
      <c r="H73" s="379" t="s">
        <v>6</v>
      </c>
      <c r="I73" s="383"/>
      <c r="J73" s="383">
        <v>10450</v>
      </c>
    </row>
    <row r="74" spans="1:10" x14ac:dyDescent="0.35">
      <c r="A74" s="477" t="s">
        <v>6</v>
      </c>
      <c r="B74" s="477"/>
      <c r="C74" s="356" t="s">
        <v>502</v>
      </c>
      <c r="D74" s="356" t="s">
        <v>6</v>
      </c>
      <c r="E74" s="292">
        <v>43403</v>
      </c>
      <c r="F74" s="382">
        <v>10450</v>
      </c>
      <c r="G74" s="255"/>
      <c r="H74" s="255"/>
      <c r="I74" s="256"/>
      <c r="J74" s="256"/>
    </row>
    <row r="75" spans="1:10" ht="60" x14ac:dyDescent="0.35">
      <c r="A75" s="293"/>
      <c r="B75" s="254" t="s">
        <v>1148</v>
      </c>
      <c r="C75" s="255"/>
      <c r="D75" s="255"/>
      <c r="E75" s="255"/>
      <c r="F75" s="255"/>
      <c r="G75" s="255"/>
      <c r="H75" s="255"/>
      <c r="I75" s="256"/>
      <c r="J75" s="256"/>
    </row>
    <row r="76" spans="1:10" x14ac:dyDescent="0.35">
      <c r="A76" s="292">
        <v>43404</v>
      </c>
      <c r="B76" s="246" t="s">
        <v>1147</v>
      </c>
      <c r="C76" s="246" t="s">
        <v>6</v>
      </c>
      <c r="D76" s="356" t="s">
        <v>6</v>
      </c>
      <c r="E76" s="356" t="s">
        <v>6</v>
      </c>
      <c r="F76" s="246" t="s">
        <v>6</v>
      </c>
      <c r="G76" s="246" t="s">
        <v>470</v>
      </c>
      <c r="H76" s="250" t="s">
        <v>1146</v>
      </c>
      <c r="I76" s="383">
        <v>16023</v>
      </c>
      <c r="J76" s="383"/>
    </row>
    <row r="77" spans="1:10" x14ac:dyDescent="0.35">
      <c r="A77" s="292"/>
      <c r="B77" s="356" t="s">
        <v>609</v>
      </c>
      <c r="C77" s="255"/>
      <c r="D77" s="255"/>
      <c r="E77" s="255"/>
      <c r="F77" s="255"/>
      <c r="G77" s="255"/>
      <c r="H77" s="255"/>
      <c r="I77" s="256"/>
      <c r="J77" s="256"/>
    </row>
    <row r="78" spans="1:10" x14ac:dyDescent="0.35">
      <c r="A78" s="292"/>
      <c r="B78" s="356" t="s">
        <v>617</v>
      </c>
      <c r="C78" s="257">
        <v>16023</v>
      </c>
      <c r="D78" s="258" t="s">
        <v>56</v>
      </c>
      <c r="E78" s="255"/>
      <c r="F78" s="255"/>
      <c r="G78" s="255"/>
      <c r="H78" s="255"/>
      <c r="I78" s="256"/>
      <c r="J78" s="256"/>
    </row>
    <row r="79" spans="1:10" x14ac:dyDescent="0.35">
      <c r="A79" s="259" t="s">
        <v>6</v>
      </c>
      <c r="B79" s="246" t="s">
        <v>24</v>
      </c>
      <c r="C79" s="260" t="s">
        <v>6</v>
      </c>
      <c r="D79" s="259" t="s">
        <v>6</v>
      </c>
      <c r="E79" s="259" t="s">
        <v>6</v>
      </c>
      <c r="F79" s="260" t="s">
        <v>6</v>
      </c>
      <c r="G79" s="259" t="s">
        <v>6</v>
      </c>
      <c r="H79" s="379" t="s">
        <v>6</v>
      </c>
      <c r="I79" s="383"/>
      <c r="J79" s="383">
        <v>16023</v>
      </c>
    </row>
    <row r="80" spans="1:10" x14ac:dyDescent="0.35">
      <c r="A80" s="477" t="s">
        <v>6</v>
      </c>
      <c r="B80" s="477"/>
      <c r="C80" s="356" t="s">
        <v>618</v>
      </c>
      <c r="D80" s="356" t="s">
        <v>6</v>
      </c>
      <c r="E80" s="292">
        <v>43403</v>
      </c>
      <c r="F80" s="382">
        <v>16023</v>
      </c>
      <c r="G80" s="255"/>
      <c r="H80" s="255"/>
      <c r="I80" s="256"/>
      <c r="J80" s="256"/>
    </row>
    <row r="81" spans="1:10" ht="72" x14ac:dyDescent="0.35">
      <c r="A81" s="293"/>
      <c r="B81" s="254" t="s">
        <v>1145</v>
      </c>
      <c r="C81" s="255"/>
      <c r="D81" s="255"/>
      <c r="E81" s="255"/>
      <c r="F81" s="255"/>
      <c r="G81" s="255"/>
      <c r="H81" s="255"/>
      <c r="I81" s="256"/>
      <c r="J81" s="256"/>
    </row>
    <row r="82" spans="1:10" x14ac:dyDescent="0.35">
      <c r="A82" s="46">
        <v>43404</v>
      </c>
      <c r="B82" s="212" t="s">
        <v>802</v>
      </c>
      <c r="C82" s="212" t="s">
        <v>6</v>
      </c>
      <c r="D82" s="357" t="s">
        <v>6</v>
      </c>
      <c r="E82" s="357" t="s">
        <v>6</v>
      </c>
      <c r="F82" s="212" t="s">
        <v>6</v>
      </c>
      <c r="G82" s="212" t="s">
        <v>470</v>
      </c>
      <c r="H82" s="205" t="s">
        <v>1144</v>
      </c>
      <c r="I82" s="200">
        <v>777852</v>
      </c>
      <c r="J82" s="200"/>
    </row>
    <row r="83" spans="1:10" x14ac:dyDescent="0.35">
      <c r="A83" s="46"/>
      <c r="B83" s="357" t="s">
        <v>53</v>
      </c>
      <c r="C83" s="357" t="s">
        <v>1143</v>
      </c>
      <c r="D83" s="205" t="s">
        <v>311</v>
      </c>
      <c r="E83" s="239">
        <v>777852</v>
      </c>
      <c r="F83" s="240" t="s">
        <v>56</v>
      </c>
      <c r="G83" s="52"/>
      <c r="H83" s="52"/>
      <c r="I83" s="234"/>
      <c r="J83" s="234"/>
    </row>
    <row r="84" spans="1:10" x14ac:dyDescent="0.35">
      <c r="A84" s="357" t="s">
        <v>6</v>
      </c>
      <c r="B84" s="212" t="s">
        <v>24</v>
      </c>
      <c r="C84" s="212" t="s">
        <v>6</v>
      </c>
      <c r="D84" s="357" t="s">
        <v>6</v>
      </c>
      <c r="E84" s="357" t="s">
        <v>6</v>
      </c>
      <c r="F84" s="212" t="s">
        <v>6</v>
      </c>
      <c r="G84" s="357" t="s">
        <v>6</v>
      </c>
      <c r="H84" s="205" t="s">
        <v>6</v>
      </c>
      <c r="I84" s="200"/>
      <c r="J84" s="200">
        <v>777852</v>
      </c>
    </row>
    <row r="85" spans="1:10" x14ac:dyDescent="0.35">
      <c r="A85" s="478" t="s">
        <v>6</v>
      </c>
      <c r="B85" s="478"/>
      <c r="C85" s="357" t="s">
        <v>15</v>
      </c>
      <c r="D85" s="357" t="s">
        <v>1142</v>
      </c>
      <c r="E85" s="46">
        <v>43398</v>
      </c>
      <c r="F85" s="381">
        <v>777852</v>
      </c>
      <c r="G85" s="52"/>
      <c r="H85" s="52"/>
      <c r="I85" s="234"/>
      <c r="J85" s="234"/>
    </row>
    <row r="86" spans="1:10" ht="72" x14ac:dyDescent="0.35">
      <c r="A86" s="275"/>
      <c r="B86" s="233" t="s">
        <v>1141</v>
      </c>
      <c r="C86" s="52"/>
      <c r="D86" s="52"/>
      <c r="E86" s="52"/>
      <c r="F86" s="52"/>
      <c r="G86" s="52"/>
      <c r="H86" s="52"/>
      <c r="I86" s="234"/>
      <c r="J86" s="234"/>
    </row>
    <row r="87" spans="1:10" x14ac:dyDescent="0.35">
      <c r="A87" s="46">
        <v>43404</v>
      </c>
      <c r="B87" s="212" t="s">
        <v>1140</v>
      </c>
      <c r="C87" s="212" t="s">
        <v>6</v>
      </c>
      <c r="D87" s="357" t="s">
        <v>6</v>
      </c>
      <c r="E87" s="357" t="s">
        <v>6</v>
      </c>
      <c r="F87" s="212" t="s">
        <v>6</v>
      </c>
      <c r="G87" s="212" t="s">
        <v>470</v>
      </c>
      <c r="H87" s="205" t="s">
        <v>1139</v>
      </c>
      <c r="I87" s="200">
        <v>1000000</v>
      </c>
      <c r="J87" s="200"/>
    </row>
    <row r="88" spans="1:10" x14ac:dyDescent="0.35">
      <c r="A88" s="357" t="s">
        <v>6</v>
      </c>
      <c r="B88" s="212" t="s">
        <v>24</v>
      </c>
      <c r="C88" s="212" t="s">
        <v>6</v>
      </c>
      <c r="D88" s="357" t="s">
        <v>6</v>
      </c>
      <c r="E88" s="357" t="s">
        <v>6</v>
      </c>
      <c r="F88" s="212" t="s">
        <v>6</v>
      </c>
      <c r="G88" s="357" t="s">
        <v>6</v>
      </c>
      <c r="H88" s="205" t="s">
        <v>6</v>
      </c>
      <c r="I88" s="200"/>
      <c r="J88" s="200">
        <v>1000000</v>
      </c>
    </row>
    <row r="89" spans="1:10" x14ac:dyDescent="0.35">
      <c r="A89" s="478" t="s">
        <v>6</v>
      </c>
      <c r="B89" s="478"/>
      <c r="C89" s="357" t="s">
        <v>15</v>
      </c>
      <c r="D89" s="357" t="s">
        <v>1138</v>
      </c>
      <c r="E89" s="46">
        <v>43404</v>
      </c>
      <c r="F89" s="381">
        <v>1000000</v>
      </c>
      <c r="G89" s="52"/>
      <c r="H89" s="52"/>
      <c r="I89" s="234"/>
      <c r="J89" s="234"/>
    </row>
    <row r="90" spans="1:10" ht="60" x14ac:dyDescent="0.35">
      <c r="A90" s="275"/>
      <c r="B90" s="233" t="s">
        <v>1137</v>
      </c>
      <c r="C90" s="52"/>
      <c r="D90" s="52"/>
      <c r="E90" s="52"/>
      <c r="F90" s="52"/>
      <c r="G90" s="52"/>
      <c r="H90" s="52"/>
      <c r="I90" s="234"/>
      <c r="J90" s="234"/>
    </row>
    <row r="91" spans="1:10" x14ac:dyDescent="0.35">
      <c r="A91" s="46">
        <v>43404</v>
      </c>
      <c r="B91" s="212" t="s">
        <v>1136</v>
      </c>
      <c r="C91" s="212" t="s">
        <v>6</v>
      </c>
      <c r="D91" s="357" t="s">
        <v>6</v>
      </c>
      <c r="E91" s="357" t="s">
        <v>6</v>
      </c>
      <c r="F91" s="212" t="s">
        <v>6</v>
      </c>
      <c r="G91" s="212" t="s">
        <v>470</v>
      </c>
      <c r="H91" s="205" t="s">
        <v>1135</v>
      </c>
      <c r="I91" s="200">
        <v>201000</v>
      </c>
      <c r="J91" s="200"/>
    </row>
    <row r="92" spans="1:10" x14ac:dyDescent="0.35">
      <c r="A92" s="46"/>
      <c r="B92" s="357" t="s">
        <v>53</v>
      </c>
      <c r="C92" s="357" t="s">
        <v>1134</v>
      </c>
      <c r="D92" s="205" t="s">
        <v>311</v>
      </c>
      <c r="E92" s="239">
        <v>72000</v>
      </c>
      <c r="F92" s="240" t="s">
        <v>56</v>
      </c>
      <c r="G92" s="52"/>
      <c r="H92" s="52"/>
      <c r="I92" s="234"/>
      <c r="J92" s="234"/>
    </row>
    <row r="93" spans="1:10" x14ac:dyDescent="0.35">
      <c r="A93" s="46"/>
      <c r="B93" s="357" t="s">
        <v>53</v>
      </c>
      <c r="C93" s="357" t="s">
        <v>1133</v>
      </c>
      <c r="D93" s="205" t="s">
        <v>311</v>
      </c>
      <c r="E93" s="239">
        <v>80000</v>
      </c>
      <c r="F93" s="240" t="s">
        <v>56</v>
      </c>
      <c r="G93" s="52"/>
      <c r="H93" s="52"/>
      <c r="I93" s="234"/>
      <c r="J93" s="234"/>
    </row>
    <row r="94" spans="1:10" x14ac:dyDescent="0.35">
      <c r="A94" s="46"/>
      <c r="B94" s="357" t="s">
        <v>53</v>
      </c>
      <c r="C94" s="357" t="s">
        <v>617</v>
      </c>
      <c r="D94" s="205" t="s">
        <v>311</v>
      </c>
      <c r="E94" s="239">
        <v>24000</v>
      </c>
      <c r="F94" s="240" t="s">
        <v>56</v>
      </c>
      <c r="G94" s="52"/>
      <c r="H94" s="52"/>
      <c r="I94" s="234"/>
      <c r="J94" s="234"/>
    </row>
    <row r="95" spans="1:10" x14ac:dyDescent="0.35">
      <c r="A95" s="46"/>
      <c r="B95" s="357" t="s">
        <v>53</v>
      </c>
      <c r="C95" s="357" t="s">
        <v>1132</v>
      </c>
      <c r="D95" s="205" t="s">
        <v>311</v>
      </c>
      <c r="E95" s="239">
        <v>25000</v>
      </c>
      <c r="F95" s="240" t="s">
        <v>56</v>
      </c>
      <c r="G95" s="52"/>
      <c r="H95" s="52"/>
      <c r="I95" s="234"/>
      <c r="J95" s="234"/>
    </row>
    <row r="96" spans="1:10" x14ac:dyDescent="0.35">
      <c r="A96" s="357" t="s">
        <v>6</v>
      </c>
      <c r="B96" s="212" t="s">
        <v>24</v>
      </c>
      <c r="C96" s="212" t="s">
        <v>6</v>
      </c>
      <c r="D96" s="357" t="s">
        <v>6</v>
      </c>
      <c r="E96" s="357" t="s">
        <v>6</v>
      </c>
      <c r="F96" s="212" t="s">
        <v>6</v>
      </c>
      <c r="G96" s="357" t="s">
        <v>6</v>
      </c>
      <c r="H96" s="205" t="s">
        <v>6</v>
      </c>
      <c r="I96" s="200"/>
      <c r="J96" s="200">
        <v>201000</v>
      </c>
    </row>
    <row r="97" spans="1:10" x14ac:dyDescent="0.35">
      <c r="A97" s="478" t="s">
        <v>6</v>
      </c>
      <c r="B97" s="478"/>
      <c r="C97" s="357" t="s">
        <v>15</v>
      </c>
      <c r="D97" s="357" t="s">
        <v>1131</v>
      </c>
      <c r="E97" s="46">
        <v>43398</v>
      </c>
      <c r="F97" s="381">
        <v>201000</v>
      </c>
      <c r="G97" s="52"/>
      <c r="H97" s="52"/>
      <c r="I97" s="234"/>
      <c r="J97" s="234"/>
    </row>
    <row r="98" spans="1:10" ht="60" x14ac:dyDescent="0.35">
      <c r="A98" s="275"/>
      <c r="B98" s="233" t="s">
        <v>1130</v>
      </c>
      <c r="C98" s="52"/>
      <c r="D98" s="52"/>
      <c r="E98" s="52"/>
      <c r="F98" s="52"/>
      <c r="G98" s="52"/>
      <c r="H98" s="52"/>
      <c r="I98" s="234"/>
      <c r="J98" s="234"/>
    </row>
    <row r="99" spans="1:10" x14ac:dyDescent="0.35">
      <c r="A99" s="46">
        <v>43404</v>
      </c>
      <c r="B99" s="212" t="s">
        <v>1129</v>
      </c>
      <c r="C99" s="212" t="s">
        <v>6</v>
      </c>
      <c r="D99" s="357" t="s">
        <v>6</v>
      </c>
      <c r="E99" s="357" t="s">
        <v>6</v>
      </c>
      <c r="F99" s="212" t="s">
        <v>6</v>
      </c>
      <c r="G99" s="212" t="s">
        <v>470</v>
      </c>
      <c r="H99" s="205" t="s">
        <v>1128</v>
      </c>
      <c r="I99" s="200">
        <v>500000</v>
      </c>
      <c r="J99" s="200"/>
    </row>
    <row r="100" spans="1:10" x14ac:dyDescent="0.35">
      <c r="A100" s="46"/>
      <c r="B100" s="357" t="s">
        <v>158</v>
      </c>
      <c r="C100" s="357" t="s">
        <v>1127</v>
      </c>
      <c r="D100" s="205" t="s">
        <v>55</v>
      </c>
      <c r="E100" s="239">
        <v>500000</v>
      </c>
      <c r="F100" s="240" t="s">
        <v>56</v>
      </c>
      <c r="G100" s="52"/>
      <c r="H100" s="52"/>
      <c r="I100" s="234"/>
      <c r="J100" s="234"/>
    </row>
    <row r="101" spans="1:10" x14ac:dyDescent="0.35">
      <c r="A101" s="357" t="s">
        <v>6</v>
      </c>
      <c r="B101" s="212" t="s">
        <v>1126</v>
      </c>
      <c r="C101" s="212" t="s">
        <v>6</v>
      </c>
      <c r="D101" s="357" t="s">
        <v>6</v>
      </c>
      <c r="E101" s="357" t="s">
        <v>6</v>
      </c>
      <c r="F101" s="212" t="s">
        <v>6</v>
      </c>
      <c r="G101" s="357" t="s">
        <v>6</v>
      </c>
      <c r="H101" s="205" t="s">
        <v>6</v>
      </c>
      <c r="I101" s="200"/>
      <c r="J101" s="200">
        <v>500000</v>
      </c>
    </row>
    <row r="102" spans="1:10" x14ac:dyDescent="0.35">
      <c r="A102" s="478" t="s">
        <v>6</v>
      </c>
      <c r="B102" s="478"/>
      <c r="C102" s="357" t="s">
        <v>15</v>
      </c>
      <c r="D102" s="357" t="s">
        <v>1125</v>
      </c>
      <c r="E102" s="46">
        <v>43398</v>
      </c>
      <c r="F102" s="381">
        <v>500000</v>
      </c>
      <c r="G102" s="52"/>
      <c r="H102" s="52"/>
      <c r="I102" s="234"/>
      <c r="J102" s="234"/>
    </row>
    <row r="103" spans="1:10" ht="72" x14ac:dyDescent="0.35">
      <c r="A103" s="275"/>
      <c r="B103" s="233" t="s">
        <v>1124</v>
      </c>
      <c r="C103" s="52"/>
      <c r="D103" s="52"/>
      <c r="E103" s="52"/>
      <c r="F103" s="52"/>
      <c r="G103" s="52"/>
      <c r="H103" s="52"/>
      <c r="I103" s="234"/>
      <c r="J103" s="234"/>
    </row>
    <row r="104" spans="1:10" x14ac:dyDescent="0.35">
      <c r="A104" s="46">
        <v>43404</v>
      </c>
      <c r="B104" s="212" t="s">
        <v>1123</v>
      </c>
      <c r="C104" s="212" t="s">
        <v>6</v>
      </c>
      <c r="D104" s="357" t="s">
        <v>6</v>
      </c>
      <c r="E104" s="357" t="s">
        <v>6</v>
      </c>
      <c r="F104" s="212" t="s">
        <v>6</v>
      </c>
      <c r="G104" s="212" t="s">
        <v>470</v>
      </c>
      <c r="H104" s="205" t="s">
        <v>1122</v>
      </c>
      <c r="I104" s="200">
        <v>100000</v>
      </c>
      <c r="J104" s="200"/>
    </row>
    <row r="105" spans="1:10" x14ac:dyDescent="0.35">
      <c r="A105" s="357" t="s">
        <v>6</v>
      </c>
      <c r="B105" s="212" t="s">
        <v>12</v>
      </c>
      <c r="C105" s="212" t="s">
        <v>6</v>
      </c>
      <c r="D105" s="357" t="s">
        <v>6</v>
      </c>
      <c r="E105" s="357" t="s">
        <v>6</v>
      </c>
      <c r="F105" s="212" t="s">
        <v>6</v>
      </c>
      <c r="G105" s="357" t="s">
        <v>6</v>
      </c>
      <c r="H105" s="205" t="s">
        <v>6</v>
      </c>
      <c r="I105" s="200"/>
      <c r="J105" s="200">
        <v>100000</v>
      </c>
    </row>
    <row r="106" spans="1:10" x14ac:dyDescent="0.35">
      <c r="A106" s="478" t="s">
        <v>6</v>
      </c>
      <c r="B106" s="478"/>
      <c r="C106" s="357" t="s">
        <v>15</v>
      </c>
      <c r="D106" s="357" t="s">
        <v>1121</v>
      </c>
      <c r="E106" s="46">
        <v>43404</v>
      </c>
      <c r="F106" s="381">
        <v>100000</v>
      </c>
      <c r="G106" s="52"/>
      <c r="H106" s="52"/>
      <c r="I106" s="234"/>
      <c r="J106" s="234"/>
    </row>
    <row r="107" spans="1:10" ht="72" x14ac:dyDescent="0.35">
      <c r="A107" s="275"/>
      <c r="B107" s="233" t="s">
        <v>1120</v>
      </c>
      <c r="C107" s="52"/>
      <c r="D107" s="52"/>
      <c r="E107" s="52"/>
      <c r="F107" s="52"/>
      <c r="G107" s="52"/>
      <c r="H107" s="52"/>
      <c r="I107" s="234"/>
      <c r="J107" s="234"/>
    </row>
    <row r="108" spans="1:10" x14ac:dyDescent="0.35">
      <c r="A108" s="46">
        <v>43404</v>
      </c>
      <c r="B108" s="212" t="s">
        <v>61</v>
      </c>
      <c r="C108" s="212" t="s">
        <v>6</v>
      </c>
      <c r="D108" s="357" t="s">
        <v>6</v>
      </c>
      <c r="E108" s="357" t="s">
        <v>6</v>
      </c>
      <c r="F108" s="212" t="s">
        <v>6</v>
      </c>
      <c r="G108" s="212" t="s">
        <v>470</v>
      </c>
      <c r="H108" s="205" t="s">
        <v>1119</v>
      </c>
      <c r="I108" s="200">
        <v>333824</v>
      </c>
      <c r="J108" s="200"/>
    </row>
    <row r="109" spans="1:10" x14ac:dyDescent="0.35">
      <c r="A109" s="357" t="s">
        <v>6</v>
      </c>
      <c r="B109" s="212" t="s">
        <v>12</v>
      </c>
      <c r="C109" s="212" t="s">
        <v>6</v>
      </c>
      <c r="D109" s="357" t="s">
        <v>6</v>
      </c>
      <c r="E109" s="357" t="s">
        <v>6</v>
      </c>
      <c r="F109" s="212" t="s">
        <v>6</v>
      </c>
      <c r="G109" s="357" t="s">
        <v>6</v>
      </c>
      <c r="H109" s="205" t="s">
        <v>6</v>
      </c>
      <c r="I109" s="200"/>
      <c r="J109" s="200">
        <v>333824</v>
      </c>
    </row>
    <row r="110" spans="1:10" x14ac:dyDescent="0.35">
      <c r="A110" s="478" t="s">
        <v>6</v>
      </c>
      <c r="B110" s="478"/>
      <c r="C110" s="357" t="s">
        <v>15</v>
      </c>
      <c r="D110" s="357" t="s">
        <v>1118</v>
      </c>
      <c r="E110" s="46">
        <v>43404</v>
      </c>
      <c r="F110" s="381">
        <v>333824</v>
      </c>
      <c r="G110" s="52"/>
      <c r="H110" s="52"/>
      <c r="I110" s="234"/>
      <c r="J110" s="234"/>
    </row>
    <row r="111" spans="1:10" ht="72" x14ac:dyDescent="0.35">
      <c r="A111" s="275"/>
      <c r="B111" s="233" t="s">
        <v>1117</v>
      </c>
      <c r="C111" s="52"/>
      <c r="D111" s="52"/>
      <c r="E111" s="52"/>
      <c r="F111" s="52"/>
      <c r="G111" s="52"/>
      <c r="H111" s="52"/>
      <c r="I111" s="234"/>
      <c r="J111" s="234"/>
    </row>
    <row r="112" spans="1:10" x14ac:dyDescent="0.35">
      <c r="A112" s="46">
        <v>43404</v>
      </c>
      <c r="B112" s="212" t="s">
        <v>792</v>
      </c>
      <c r="C112" s="212" t="s">
        <v>6</v>
      </c>
      <c r="D112" s="357" t="s">
        <v>6</v>
      </c>
      <c r="E112" s="357" t="s">
        <v>6</v>
      </c>
      <c r="F112" s="212" t="s">
        <v>6</v>
      </c>
      <c r="G112" s="212" t="s">
        <v>470</v>
      </c>
      <c r="H112" s="205" t="s">
        <v>1116</v>
      </c>
      <c r="I112" s="200">
        <v>25743</v>
      </c>
      <c r="J112" s="200"/>
    </row>
    <row r="113" spans="1:10" x14ac:dyDescent="0.35">
      <c r="A113" s="46"/>
      <c r="B113" s="357" t="s">
        <v>158</v>
      </c>
      <c r="C113" s="357" t="s">
        <v>791</v>
      </c>
      <c r="D113" s="205" t="s">
        <v>6</v>
      </c>
      <c r="E113" s="239">
        <v>25743</v>
      </c>
      <c r="F113" s="240" t="s">
        <v>56</v>
      </c>
      <c r="G113" s="52"/>
      <c r="H113" s="52"/>
      <c r="I113" s="234"/>
      <c r="J113" s="234"/>
    </row>
    <row r="114" spans="1:10" x14ac:dyDescent="0.35">
      <c r="A114" s="357" t="s">
        <v>6</v>
      </c>
      <c r="B114" s="212" t="s">
        <v>12</v>
      </c>
      <c r="C114" s="212" t="s">
        <v>6</v>
      </c>
      <c r="D114" s="357" t="s">
        <v>6</v>
      </c>
      <c r="E114" s="357" t="s">
        <v>6</v>
      </c>
      <c r="F114" s="212" t="s">
        <v>6</v>
      </c>
      <c r="G114" s="357" t="s">
        <v>6</v>
      </c>
      <c r="H114" s="205" t="s">
        <v>6</v>
      </c>
      <c r="I114" s="200"/>
      <c r="J114" s="200">
        <v>25743</v>
      </c>
    </row>
    <row r="115" spans="1:10" x14ac:dyDescent="0.35">
      <c r="A115" s="478" t="s">
        <v>6</v>
      </c>
      <c r="B115" s="478"/>
      <c r="C115" s="357" t="s">
        <v>15</v>
      </c>
      <c r="D115" s="357" t="s">
        <v>1115</v>
      </c>
      <c r="E115" s="46">
        <v>43404</v>
      </c>
      <c r="F115" s="381">
        <v>25743</v>
      </c>
      <c r="G115" s="52"/>
      <c r="H115" s="52"/>
      <c r="I115" s="234"/>
      <c r="J115" s="234"/>
    </row>
    <row r="116" spans="1:10" ht="48" x14ac:dyDescent="0.35">
      <c r="A116" s="275"/>
      <c r="B116" s="233" t="s">
        <v>1114</v>
      </c>
      <c r="C116" s="52"/>
      <c r="D116" s="52"/>
      <c r="E116" s="52"/>
      <c r="F116" s="52"/>
      <c r="G116" s="52"/>
      <c r="H116" s="52"/>
      <c r="I116" s="234"/>
      <c r="J116" s="234"/>
    </row>
    <row r="117" spans="1:10" x14ac:dyDescent="0.35">
      <c r="A117" s="46">
        <v>43404</v>
      </c>
      <c r="B117" s="212" t="s">
        <v>1109</v>
      </c>
      <c r="C117" s="212" t="s">
        <v>6</v>
      </c>
      <c r="D117" s="357" t="s">
        <v>6</v>
      </c>
      <c r="E117" s="357" t="s">
        <v>6</v>
      </c>
      <c r="F117" s="212" t="s">
        <v>6</v>
      </c>
      <c r="G117" s="212" t="s">
        <v>470</v>
      </c>
      <c r="H117" s="205" t="s">
        <v>1113</v>
      </c>
      <c r="I117" s="200">
        <v>7300</v>
      </c>
      <c r="J117" s="200"/>
    </row>
    <row r="118" spans="1:10" x14ac:dyDescent="0.35">
      <c r="A118" s="46"/>
      <c r="B118" s="357" t="s">
        <v>158</v>
      </c>
      <c r="C118" s="357" t="s">
        <v>1112</v>
      </c>
      <c r="D118" s="205" t="s">
        <v>311</v>
      </c>
      <c r="E118" s="239">
        <v>7300</v>
      </c>
      <c r="F118" s="240" t="s">
        <v>56</v>
      </c>
      <c r="G118" s="52"/>
      <c r="H118" s="52"/>
      <c r="I118" s="234"/>
      <c r="J118" s="234"/>
    </row>
    <row r="119" spans="1:10" x14ac:dyDescent="0.35">
      <c r="A119" s="357" t="s">
        <v>6</v>
      </c>
      <c r="B119" s="212" t="s">
        <v>12</v>
      </c>
      <c r="C119" s="212" t="s">
        <v>6</v>
      </c>
      <c r="D119" s="357" t="s">
        <v>6</v>
      </c>
      <c r="E119" s="357" t="s">
        <v>6</v>
      </c>
      <c r="F119" s="212" t="s">
        <v>6</v>
      </c>
      <c r="G119" s="357" t="s">
        <v>6</v>
      </c>
      <c r="H119" s="205" t="s">
        <v>6</v>
      </c>
      <c r="I119" s="200"/>
      <c r="J119" s="200">
        <v>7300</v>
      </c>
    </row>
    <row r="120" spans="1:10" x14ac:dyDescent="0.35">
      <c r="A120" s="478" t="s">
        <v>6</v>
      </c>
      <c r="B120" s="478"/>
      <c r="C120" s="357" t="s">
        <v>15</v>
      </c>
      <c r="D120" s="357" t="s">
        <v>1111</v>
      </c>
      <c r="E120" s="46">
        <v>43404</v>
      </c>
      <c r="F120" s="381">
        <v>7300</v>
      </c>
      <c r="G120" s="52"/>
      <c r="H120" s="52"/>
      <c r="I120" s="234"/>
      <c r="J120" s="234"/>
    </row>
    <row r="121" spans="1:10" ht="72" x14ac:dyDescent="0.35">
      <c r="A121" s="275"/>
      <c r="B121" s="233" t="s">
        <v>1110</v>
      </c>
      <c r="C121" s="52"/>
      <c r="D121" s="52"/>
      <c r="E121" s="52"/>
      <c r="F121" s="52"/>
      <c r="G121" s="52"/>
      <c r="H121" s="52"/>
      <c r="I121" s="234"/>
      <c r="J121" s="234"/>
    </row>
    <row r="122" spans="1:10" x14ac:dyDescent="0.35">
      <c r="A122" s="46">
        <v>43404</v>
      </c>
      <c r="B122" s="212" t="s">
        <v>1109</v>
      </c>
      <c r="C122" s="212" t="s">
        <v>6</v>
      </c>
      <c r="D122" s="357" t="s">
        <v>6</v>
      </c>
      <c r="E122" s="357" t="s">
        <v>6</v>
      </c>
      <c r="F122" s="212" t="s">
        <v>6</v>
      </c>
      <c r="G122" s="212" t="s">
        <v>470</v>
      </c>
      <c r="H122" s="205" t="s">
        <v>1108</v>
      </c>
      <c r="I122" s="200">
        <v>52700</v>
      </c>
      <c r="J122" s="200"/>
    </row>
    <row r="123" spans="1:10" x14ac:dyDescent="0.35">
      <c r="A123" s="46"/>
      <c r="B123" s="357" t="s">
        <v>158</v>
      </c>
      <c r="C123" s="357" t="s">
        <v>1107</v>
      </c>
      <c r="D123" s="205" t="s">
        <v>311</v>
      </c>
      <c r="E123" s="239">
        <v>52700</v>
      </c>
      <c r="F123" s="240" t="s">
        <v>56</v>
      </c>
      <c r="G123" s="52"/>
      <c r="H123" s="52"/>
      <c r="I123" s="234"/>
      <c r="J123" s="234"/>
    </row>
    <row r="124" spans="1:10" x14ac:dyDescent="0.35">
      <c r="A124" s="357" t="s">
        <v>6</v>
      </c>
      <c r="B124" s="212" t="s">
        <v>12</v>
      </c>
      <c r="C124" s="212" t="s">
        <v>6</v>
      </c>
      <c r="D124" s="357" t="s">
        <v>6</v>
      </c>
      <c r="E124" s="357" t="s">
        <v>6</v>
      </c>
      <c r="F124" s="212" t="s">
        <v>6</v>
      </c>
      <c r="G124" s="357" t="s">
        <v>6</v>
      </c>
      <c r="H124" s="205" t="s">
        <v>6</v>
      </c>
      <c r="I124" s="200"/>
      <c r="J124" s="200">
        <v>52700</v>
      </c>
    </row>
    <row r="125" spans="1:10" x14ac:dyDescent="0.35">
      <c r="A125" s="478" t="s">
        <v>6</v>
      </c>
      <c r="B125" s="478"/>
      <c r="C125" s="357" t="s">
        <v>15</v>
      </c>
      <c r="D125" s="357" t="s">
        <v>1106</v>
      </c>
      <c r="E125" s="46">
        <v>43404</v>
      </c>
      <c r="F125" s="381">
        <v>52700</v>
      </c>
      <c r="G125" s="52"/>
      <c r="H125" s="52"/>
      <c r="I125" s="234"/>
      <c r="J125" s="234"/>
    </row>
    <row r="126" spans="1:10" ht="60" x14ac:dyDescent="0.35">
      <c r="A126" s="275"/>
      <c r="B126" s="233" t="s">
        <v>1105</v>
      </c>
      <c r="C126" s="52"/>
      <c r="D126" s="52"/>
      <c r="E126" s="52"/>
      <c r="F126" s="52"/>
      <c r="G126" s="52"/>
      <c r="H126" s="52"/>
      <c r="I126" s="234"/>
      <c r="J126" s="234"/>
    </row>
    <row r="127" spans="1:10" x14ac:dyDescent="0.35">
      <c r="A127" s="46">
        <v>43404</v>
      </c>
      <c r="B127" s="212" t="s">
        <v>1104</v>
      </c>
      <c r="C127" s="212" t="s">
        <v>6</v>
      </c>
      <c r="D127" s="357" t="s">
        <v>6</v>
      </c>
      <c r="E127" s="357" t="s">
        <v>6</v>
      </c>
      <c r="F127" s="212" t="s">
        <v>6</v>
      </c>
      <c r="G127" s="212" t="s">
        <v>470</v>
      </c>
      <c r="H127" s="205" t="s">
        <v>1103</v>
      </c>
      <c r="I127" s="200">
        <v>40000</v>
      </c>
      <c r="J127" s="200"/>
    </row>
    <row r="128" spans="1:10" x14ac:dyDescent="0.35">
      <c r="A128" s="46"/>
      <c r="B128" s="357" t="s">
        <v>158</v>
      </c>
      <c r="C128" s="357" t="s">
        <v>1102</v>
      </c>
      <c r="D128" s="205" t="s">
        <v>311</v>
      </c>
      <c r="E128" s="239">
        <v>40000</v>
      </c>
      <c r="F128" s="240" t="s">
        <v>56</v>
      </c>
      <c r="G128" s="52"/>
      <c r="H128" s="52"/>
      <c r="I128" s="234"/>
      <c r="J128" s="234"/>
    </row>
    <row r="129" spans="1:10" x14ac:dyDescent="0.35">
      <c r="A129" s="357" t="s">
        <v>6</v>
      </c>
      <c r="B129" s="212" t="s">
        <v>12</v>
      </c>
      <c r="C129" s="212" t="s">
        <v>6</v>
      </c>
      <c r="D129" s="357" t="s">
        <v>6</v>
      </c>
      <c r="E129" s="357" t="s">
        <v>6</v>
      </c>
      <c r="F129" s="212" t="s">
        <v>6</v>
      </c>
      <c r="G129" s="357" t="s">
        <v>6</v>
      </c>
      <c r="H129" s="205" t="s">
        <v>6</v>
      </c>
      <c r="I129" s="200"/>
      <c r="J129" s="200">
        <v>40000</v>
      </c>
    </row>
    <row r="130" spans="1:10" x14ac:dyDescent="0.35">
      <c r="A130" s="478" t="s">
        <v>6</v>
      </c>
      <c r="B130" s="478"/>
      <c r="C130" s="357" t="s">
        <v>15</v>
      </c>
      <c r="D130" s="357" t="s">
        <v>1101</v>
      </c>
      <c r="E130" s="46">
        <v>43404</v>
      </c>
      <c r="F130" s="381">
        <v>40000</v>
      </c>
      <c r="G130" s="52"/>
      <c r="H130" s="52"/>
      <c r="I130" s="234"/>
      <c r="J130" s="234"/>
    </row>
    <row r="131" spans="1:10" ht="60" x14ac:dyDescent="0.35">
      <c r="A131" s="275"/>
      <c r="B131" s="233" t="s">
        <v>1100</v>
      </c>
      <c r="C131" s="52"/>
      <c r="D131" s="52"/>
      <c r="E131" s="52"/>
      <c r="F131" s="52"/>
      <c r="G131" s="52"/>
      <c r="H131" s="52"/>
      <c r="I131" s="234"/>
      <c r="J131" s="234"/>
    </row>
    <row r="132" spans="1:10" x14ac:dyDescent="0.35">
      <c r="A132" s="46">
        <v>43404</v>
      </c>
      <c r="B132" s="212" t="s">
        <v>1099</v>
      </c>
      <c r="C132" s="212" t="s">
        <v>6</v>
      </c>
      <c r="D132" s="357" t="s">
        <v>6</v>
      </c>
      <c r="E132" s="357" t="s">
        <v>6</v>
      </c>
      <c r="F132" s="212" t="s">
        <v>6</v>
      </c>
      <c r="G132" s="212" t="s">
        <v>470</v>
      </c>
      <c r="H132" s="205" t="s">
        <v>1098</v>
      </c>
      <c r="I132" s="200">
        <v>13897</v>
      </c>
      <c r="J132" s="200"/>
    </row>
    <row r="133" spans="1:10" x14ac:dyDescent="0.35">
      <c r="A133" s="46"/>
      <c r="B133" s="357" t="s">
        <v>53</v>
      </c>
      <c r="C133" s="357" t="s">
        <v>691</v>
      </c>
      <c r="D133" s="205" t="s">
        <v>311</v>
      </c>
      <c r="E133" s="239">
        <v>13897</v>
      </c>
      <c r="F133" s="240" t="s">
        <v>56</v>
      </c>
      <c r="G133" s="52"/>
      <c r="H133" s="52"/>
      <c r="I133" s="234"/>
      <c r="J133" s="234"/>
    </row>
    <row r="134" spans="1:10" x14ac:dyDescent="0.35">
      <c r="A134" s="357" t="s">
        <v>6</v>
      </c>
      <c r="B134" s="212" t="s">
        <v>12</v>
      </c>
      <c r="C134" s="212" t="s">
        <v>6</v>
      </c>
      <c r="D134" s="357" t="s">
        <v>6</v>
      </c>
      <c r="E134" s="357" t="s">
        <v>6</v>
      </c>
      <c r="F134" s="212" t="s">
        <v>6</v>
      </c>
      <c r="G134" s="357" t="s">
        <v>6</v>
      </c>
      <c r="H134" s="205" t="s">
        <v>6</v>
      </c>
      <c r="I134" s="200"/>
      <c r="J134" s="200">
        <v>13897</v>
      </c>
    </row>
    <row r="135" spans="1:10" x14ac:dyDescent="0.35">
      <c r="A135" s="478" t="s">
        <v>6</v>
      </c>
      <c r="B135" s="478"/>
      <c r="C135" s="357" t="s">
        <v>15</v>
      </c>
      <c r="D135" s="357" t="s">
        <v>1097</v>
      </c>
      <c r="E135" s="46">
        <v>43380</v>
      </c>
      <c r="F135" s="381">
        <v>13897</v>
      </c>
      <c r="G135" s="52"/>
      <c r="H135" s="52"/>
      <c r="I135" s="234"/>
      <c r="J135" s="234"/>
    </row>
    <row r="136" spans="1:10" ht="72" x14ac:dyDescent="0.35">
      <c r="A136" s="275"/>
      <c r="B136" s="233" t="s">
        <v>1096</v>
      </c>
      <c r="C136" s="52"/>
      <c r="D136" s="52"/>
      <c r="E136" s="52"/>
      <c r="F136" s="52"/>
      <c r="G136" s="52"/>
      <c r="H136" s="52"/>
      <c r="I136" s="234"/>
      <c r="J136" s="234"/>
    </row>
    <row r="137" spans="1:10" x14ac:dyDescent="0.35">
      <c r="A137" s="46">
        <v>43404</v>
      </c>
      <c r="B137" s="212" t="s">
        <v>1095</v>
      </c>
      <c r="C137" s="212" t="s">
        <v>6</v>
      </c>
      <c r="D137" s="357" t="s">
        <v>6</v>
      </c>
      <c r="E137" s="357" t="s">
        <v>6</v>
      </c>
      <c r="F137" s="212" t="s">
        <v>6</v>
      </c>
      <c r="G137" s="212" t="s">
        <v>470</v>
      </c>
      <c r="H137" s="205" t="s">
        <v>1094</v>
      </c>
      <c r="I137" s="200">
        <v>27000</v>
      </c>
      <c r="J137" s="200"/>
    </row>
    <row r="138" spans="1:10" x14ac:dyDescent="0.35">
      <c r="A138" s="357" t="s">
        <v>6</v>
      </c>
      <c r="B138" s="212" t="s">
        <v>12</v>
      </c>
      <c r="C138" s="212" t="s">
        <v>6</v>
      </c>
      <c r="D138" s="357" t="s">
        <v>6</v>
      </c>
      <c r="E138" s="357" t="s">
        <v>6</v>
      </c>
      <c r="F138" s="212" t="s">
        <v>6</v>
      </c>
      <c r="G138" s="357" t="s">
        <v>6</v>
      </c>
      <c r="H138" s="205" t="s">
        <v>6</v>
      </c>
      <c r="I138" s="200"/>
      <c r="J138" s="200">
        <v>27000</v>
      </c>
    </row>
    <row r="139" spans="1:10" x14ac:dyDescent="0.35">
      <c r="A139" s="478" t="s">
        <v>6</v>
      </c>
      <c r="B139" s="478"/>
      <c r="C139" s="357" t="s">
        <v>15</v>
      </c>
      <c r="D139" s="357" t="s">
        <v>1093</v>
      </c>
      <c r="E139" s="46">
        <v>43380</v>
      </c>
      <c r="F139" s="381">
        <v>27000</v>
      </c>
      <c r="G139" s="52"/>
      <c r="H139" s="52"/>
      <c r="I139" s="234"/>
      <c r="J139" s="234"/>
    </row>
    <row r="140" spans="1:10" ht="60" x14ac:dyDescent="0.35">
      <c r="A140" s="275"/>
      <c r="B140" s="233" t="s">
        <v>1092</v>
      </c>
      <c r="C140" s="52"/>
      <c r="D140" s="52"/>
      <c r="E140" s="52"/>
      <c r="F140" s="52"/>
      <c r="G140" s="52"/>
      <c r="H140" s="52"/>
      <c r="I140" s="234"/>
      <c r="J140" s="234"/>
    </row>
    <row r="141" spans="1:10" x14ac:dyDescent="0.35">
      <c r="A141" s="46">
        <v>43404</v>
      </c>
      <c r="B141" s="212" t="s">
        <v>1091</v>
      </c>
      <c r="C141" s="212" t="s">
        <v>6</v>
      </c>
      <c r="D141" s="357" t="s">
        <v>6</v>
      </c>
      <c r="E141" s="357" t="s">
        <v>6</v>
      </c>
      <c r="F141" s="212" t="s">
        <v>6</v>
      </c>
      <c r="G141" s="212" t="s">
        <v>470</v>
      </c>
      <c r="H141" s="205" t="s">
        <v>1090</v>
      </c>
      <c r="I141" s="200">
        <v>10990</v>
      </c>
      <c r="J141" s="200"/>
    </row>
    <row r="142" spans="1:10" x14ac:dyDescent="0.35">
      <c r="A142" s="46"/>
      <c r="B142" s="357" t="s">
        <v>158</v>
      </c>
      <c r="C142" s="357" t="s">
        <v>691</v>
      </c>
      <c r="D142" s="205" t="s">
        <v>311</v>
      </c>
      <c r="E142" s="239">
        <v>10990</v>
      </c>
      <c r="F142" s="240" t="s">
        <v>56</v>
      </c>
      <c r="G142" s="52"/>
      <c r="H142" s="52"/>
      <c r="I142" s="234"/>
      <c r="J142" s="234"/>
    </row>
    <row r="143" spans="1:10" x14ac:dyDescent="0.35">
      <c r="A143" s="357" t="s">
        <v>6</v>
      </c>
      <c r="B143" s="212" t="s">
        <v>12</v>
      </c>
      <c r="C143" s="212" t="s">
        <v>6</v>
      </c>
      <c r="D143" s="357" t="s">
        <v>6</v>
      </c>
      <c r="E143" s="357" t="s">
        <v>6</v>
      </c>
      <c r="F143" s="212" t="s">
        <v>6</v>
      </c>
      <c r="G143" s="357" t="s">
        <v>6</v>
      </c>
      <c r="H143" s="205" t="s">
        <v>6</v>
      </c>
      <c r="I143" s="200"/>
      <c r="J143" s="200">
        <v>10990</v>
      </c>
    </row>
    <row r="144" spans="1:10" x14ac:dyDescent="0.35">
      <c r="A144" s="478" t="s">
        <v>6</v>
      </c>
      <c r="B144" s="478"/>
      <c r="C144" s="357" t="s">
        <v>15</v>
      </c>
      <c r="D144" s="357" t="s">
        <v>1089</v>
      </c>
      <c r="E144" s="46">
        <v>43383</v>
      </c>
      <c r="F144" s="381">
        <v>10990</v>
      </c>
      <c r="G144" s="52"/>
      <c r="H144" s="52"/>
      <c r="I144" s="234"/>
      <c r="J144" s="234"/>
    </row>
    <row r="145" spans="1:10" ht="72" x14ac:dyDescent="0.35">
      <c r="A145" s="275"/>
      <c r="B145" s="233" t="s">
        <v>1088</v>
      </c>
      <c r="C145" s="52"/>
      <c r="D145" s="52"/>
      <c r="E145" s="52"/>
      <c r="F145" s="52"/>
      <c r="G145" s="52"/>
      <c r="H145" s="52"/>
      <c r="I145" s="234"/>
      <c r="J145" s="234"/>
    </row>
    <row r="146" spans="1:10" x14ac:dyDescent="0.35">
      <c r="A146" s="46">
        <v>43404</v>
      </c>
      <c r="B146" s="212" t="s">
        <v>775</v>
      </c>
      <c r="C146" s="212" t="s">
        <v>6</v>
      </c>
      <c r="D146" s="357" t="s">
        <v>6</v>
      </c>
      <c r="E146" s="357" t="s">
        <v>6</v>
      </c>
      <c r="F146" s="212" t="s">
        <v>6</v>
      </c>
      <c r="G146" s="212" t="s">
        <v>470</v>
      </c>
      <c r="H146" s="205" t="s">
        <v>1087</v>
      </c>
      <c r="I146" s="200">
        <v>325000</v>
      </c>
      <c r="J146" s="200"/>
    </row>
    <row r="147" spans="1:10" x14ac:dyDescent="0.35">
      <c r="A147" s="46"/>
      <c r="B147" s="357" t="s">
        <v>53</v>
      </c>
      <c r="C147" s="357" t="s">
        <v>1086</v>
      </c>
      <c r="D147" s="205" t="s">
        <v>311</v>
      </c>
      <c r="E147" s="239">
        <v>325000</v>
      </c>
      <c r="F147" s="240" t="s">
        <v>56</v>
      </c>
      <c r="G147" s="52"/>
      <c r="H147" s="52"/>
      <c r="I147" s="234"/>
      <c r="J147" s="234"/>
    </row>
    <row r="148" spans="1:10" x14ac:dyDescent="0.35">
      <c r="A148" s="357" t="s">
        <v>6</v>
      </c>
      <c r="B148" s="212" t="s">
        <v>24</v>
      </c>
      <c r="C148" s="212" t="s">
        <v>6</v>
      </c>
      <c r="D148" s="357" t="s">
        <v>6</v>
      </c>
      <c r="E148" s="357" t="s">
        <v>6</v>
      </c>
      <c r="F148" s="212" t="s">
        <v>6</v>
      </c>
      <c r="G148" s="357" t="s">
        <v>6</v>
      </c>
      <c r="H148" s="205" t="s">
        <v>6</v>
      </c>
      <c r="I148" s="200"/>
      <c r="J148" s="200">
        <v>325000</v>
      </c>
    </row>
    <row r="149" spans="1:10" x14ac:dyDescent="0.35">
      <c r="A149" s="478" t="s">
        <v>6</v>
      </c>
      <c r="B149" s="478"/>
      <c r="C149" s="357" t="s">
        <v>15</v>
      </c>
      <c r="D149" s="357" t="s">
        <v>1085</v>
      </c>
      <c r="E149" s="46">
        <v>43403</v>
      </c>
      <c r="F149" s="381">
        <v>325000</v>
      </c>
      <c r="G149" s="52"/>
      <c r="H149" s="52"/>
      <c r="I149" s="234"/>
      <c r="J149" s="234"/>
    </row>
    <row r="150" spans="1:10" ht="72" x14ac:dyDescent="0.35">
      <c r="A150" s="275"/>
      <c r="B150" s="233" t="s">
        <v>1084</v>
      </c>
      <c r="C150" s="52"/>
      <c r="D150" s="52"/>
      <c r="E150" s="52"/>
      <c r="F150" s="52"/>
      <c r="G150" s="52"/>
      <c r="H150" s="52"/>
      <c r="I150" s="234"/>
      <c r="J150" s="234"/>
    </row>
    <row r="151" spans="1:10" x14ac:dyDescent="0.35">
      <c r="A151" s="46">
        <v>43404</v>
      </c>
      <c r="B151" s="212" t="s">
        <v>1083</v>
      </c>
      <c r="C151" s="212" t="s">
        <v>6</v>
      </c>
      <c r="D151" s="357" t="s">
        <v>6</v>
      </c>
      <c r="E151" s="357" t="s">
        <v>6</v>
      </c>
      <c r="F151" s="212" t="s">
        <v>6</v>
      </c>
      <c r="G151" s="212" t="s">
        <v>470</v>
      </c>
      <c r="H151" s="205" t="s">
        <v>1082</v>
      </c>
      <c r="I151" s="200">
        <v>12000</v>
      </c>
      <c r="J151" s="200"/>
    </row>
    <row r="152" spans="1:10" x14ac:dyDescent="0.35">
      <c r="A152" s="46"/>
      <c r="B152" s="357" t="s">
        <v>53</v>
      </c>
      <c r="C152" s="357" t="s">
        <v>1081</v>
      </c>
      <c r="D152" s="205" t="s">
        <v>311</v>
      </c>
      <c r="E152" s="239">
        <v>12000</v>
      </c>
      <c r="F152" s="240" t="s">
        <v>56</v>
      </c>
      <c r="G152" s="52"/>
      <c r="H152" s="52"/>
      <c r="I152" s="234"/>
      <c r="J152" s="234"/>
    </row>
    <row r="153" spans="1:10" x14ac:dyDescent="0.35">
      <c r="A153" s="357" t="s">
        <v>6</v>
      </c>
      <c r="B153" s="212" t="s">
        <v>12</v>
      </c>
      <c r="C153" s="212" t="s">
        <v>6</v>
      </c>
      <c r="D153" s="357" t="s">
        <v>6</v>
      </c>
      <c r="E153" s="357" t="s">
        <v>6</v>
      </c>
      <c r="F153" s="212" t="s">
        <v>6</v>
      </c>
      <c r="G153" s="357" t="s">
        <v>6</v>
      </c>
      <c r="H153" s="205" t="s">
        <v>6</v>
      </c>
      <c r="I153" s="200"/>
      <c r="J153" s="200">
        <v>12000</v>
      </c>
    </row>
    <row r="154" spans="1:10" x14ac:dyDescent="0.35">
      <c r="A154" s="478" t="s">
        <v>6</v>
      </c>
      <c r="B154" s="478"/>
      <c r="C154" s="357" t="s">
        <v>15</v>
      </c>
      <c r="D154" s="357" t="s">
        <v>1080</v>
      </c>
      <c r="E154" s="46">
        <v>43384</v>
      </c>
      <c r="F154" s="381">
        <v>12000</v>
      </c>
      <c r="G154" s="52"/>
      <c r="H154" s="52"/>
      <c r="I154" s="234"/>
      <c r="J154" s="234"/>
    </row>
    <row r="155" spans="1:10" ht="72" x14ac:dyDescent="0.35">
      <c r="A155" s="275"/>
      <c r="B155" s="233" t="s">
        <v>1079</v>
      </c>
      <c r="C155" s="52"/>
      <c r="D155" s="52"/>
      <c r="E155" s="52"/>
      <c r="F155" s="52"/>
      <c r="G155" s="52"/>
      <c r="H155" s="52"/>
      <c r="I155" s="234"/>
      <c r="J155" s="234"/>
    </row>
    <row r="156" spans="1:10" x14ac:dyDescent="0.35">
      <c r="A156" s="46">
        <v>43404</v>
      </c>
      <c r="B156" s="212" t="s">
        <v>1078</v>
      </c>
      <c r="C156" s="212" t="s">
        <v>6</v>
      </c>
      <c r="D156" s="357" t="s">
        <v>6</v>
      </c>
      <c r="E156" s="357" t="s">
        <v>6</v>
      </c>
      <c r="F156" s="212" t="s">
        <v>6</v>
      </c>
      <c r="G156" s="212" t="s">
        <v>470</v>
      </c>
      <c r="H156" s="205" t="s">
        <v>1077</v>
      </c>
      <c r="I156" s="200">
        <v>9425</v>
      </c>
      <c r="J156" s="200"/>
    </row>
    <row r="157" spans="1:10" x14ac:dyDescent="0.35">
      <c r="A157" s="46"/>
      <c r="B157" s="357" t="s">
        <v>1076</v>
      </c>
      <c r="C157" s="52"/>
      <c r="D157" s="52"/>
      <c r="E157" s="52"/>
      <c r="F157" s="52"/>
      <c r="G157" s="52"/>
      <c r="H157" s="52"/>
      <c r="I157" s="234"/>
      <c r="J157" s="234"/>
    </row>
    <row r="158" spans="1:10" x14ac:dyDescent="0.35">
      <c r="A158" s="46"/>
      <c r="B158" s="357" t="s">
        <v>1075</v>
      </c>
      <c r="C158" s="239">
        <v>9425</v>
      </c>
      <c r="D158" s="240" t="s">
        <v>56</v>
      </c>
      <c r="E158" s="52"/>
      <c r="F158" s="52"/>
      <c r="G158" s="52"/>
      <c r="H158" s="52"/>
      <c r="I158" s="234"/>
      <c r="J158" s="234"/>
    </row>
    <row r="159" spans="1:10" x14ac:dyDescent="0.35">
      <c r="A159" s="241" t="s">
        <v>6</v>
      </c>
      <c r="B159" s="212" t="s">
        <v>12</v>
      </c>
      <c r="C159" s="242" t="s">
        <v>6</v>
      </c>
      <c r="D159" s="241" t="s">
        <v>6</v>
      </c>
      <c r="E159" s="241" t="s">
        <v>6</v>
      </c>
      <c r="F159" s="242" t="s">
        <v>6</v>
      </c>
      <c r="G159" s="241" t="s">
        <v>6</v>
      </c>
      <c r="H159" s="244" t="s">
        <v>6</v>
      </c>
      <c r="I159" s="200"/>
      <c r="J159" s="200">
        <v>9425</v>
      </c>
    </row>
    <row r="160" spans="1:10" x14ac:dyDescent="0.35">
      <c r="A160" s="478" t="s">
        <v>6</v>
      </c>
      <c r="B160" s="478"/>
      <c r="C160" s="357" t="s">
        <v>15</v>
      </c>
      <c r="D160" s="357" t="s">
        <v>1074</v>
      </c>
      <c r="E160" s="46">
        <v>43388</v>
      </c>
      <c r="F160" s="381">
        <v>9425</v>
      </c>
      <c r="G160" s="52"/>
      <c r="H160" s="52"/>
      <c r="I160" s="234"/>
      <c r="J160" s="234"/>
    </row>
    <row r="161" spans="1:10" ht="72" x14ac:dyDescent="0.35">
      <c r="A161" s="275"/>
      <c r="B161" s="233" t="s">
        <v>1073</v>
      </c>
      <c r="C161" s="52"/>
      <c r="D161" s="52"/>
      <c r="E161" s="52"/>
      <c r="F161" s="52"/>
      <c r="G161" s="52"/>
      <c r="H161" s="52"/>
      <c r="I161" s="234"/>
      <c r="J161" s="234"/>
    </row>
    <row r="162" spans="1:10" x14ac:dyDescent="0.35">
      <c r="A162" s="46">
        <v>43404</v>
      </c>
      <c r="B162" s="212" t="s">
        <v>1072</v>
      </c>
      <c r="C162" s="212" t="s">
        <v>6</v>
      </c>
      <c r="D162" s="357" t="s">
        <v>6</v>
      </c>
      <c r="E162" s="357" t="s">
        <v>6</v>
      </c>
      <c r="F162" s="212" t="s">
        <v>6</v>
      </c>
      <c r="G162" s="212" t="s">
        <v>470</v>
      </c>
      <c r="H162" s="205" t="s">
        <v>1071</v>
      </c>
      <c r="I162" s="200">
        <v>109000</v>
      </c>
      <c r="J162" s="200"/>
    </row>
    <row r="163" spans="1:10" x14ac:dyDescent="0.35">
      <c r="A163" s="46"/>
      <c r="B163" s="357" t="s">
        <v>53</v>
      </c>
      <c r="C163" s="357" t="s">
        <v>1070</v>
      </c>
      <c r="D163" s="205" t="s">
        <v>311</v>
      </c>
      <c r="E163" s="239">
        <v>109000</v>
      </c>
      <c r="F163" s="240" t="s">
        <v>56</v>
      </c>
      <c r="G163" s="52"/>
      <c r="H163" s="52"/>
      <c r="I163" s="234"/>
      <c r="J163" s="234"/>
    </row>
    <row r="164" spans="1:10" x14ac:dyDescent="0.35">
      <c r="A164" s="357" t="s">
        <v>6</v>
      </c>
      <c r="B164" s="212" t="s">
        <v>12</v>
      </c>
      <c r="C164" s="212" t="s">
        <v>6</v>
      </c>
      <c r="D164" s="357" t="s">
        <v>6</v>
      </c>
      <c r="E164" s="357" t="s">
        <v>6</v>
      </c>
      <c r="F164" s="212" t="s">
        <v>6</v>
      </c>
      <c r="G164" s="357" t="s">
        <v>6</v>
      </c>
      <c r="H164" s="205" t="s">
        <v>6</v>
      </c>
      <c r="I164" s="200"/>
      <c r="J164" s="200">
        <v>109000</v>
      </c>
    </row>
    <row r="165" spans="1:10" x14ac:dyDescent="0.35">
      <c r="A165" s="478" t="s">
        <v>6</v>
      </c>
      <c r="B165" s="478"/>
      <c r="C165" s="357" t="s">
        <v>15</v>
      </c>
      <c r="D165" s="357" t="s">
        <v>1069</v>
      </c>
      <c r="E165" s="46">
        <v>43388</v>
      </c>
      <c r="F165" s="381">
        <v>109000</v>
      </c>
      <c r="G165" s="52"/>
      <c r="H165" s="52"/>
      <c r="I165" s="234"/>
      <c r="J165" s="234"/>
    </row>
    <row r="166" spans="1:10" ht="72" x14ac:dyDescent="0.35">
      <c r="A166" s="275"/>
      <c r="B166" s="233" t="s">
        <v>1068</v>
      </c>
      <c r="C166" s="52"/>
      <c r="D166" s="52"/>
      <c r="E166" s="52"/>
      <c r="F166" s="52"/>
      <c r="G166" s="52"/>
      <c r="H166" s="52"/>
      <c r="I166" s="234"/>
      <c r="J166" s="234"/>
    </row>
    <row r="167" spans="1:10" x14ac:dyDescent="0.35">
      <c r="A167" s="46">
        <v>43404</v>
      </c>
      <c r="B167" s="212" t="s">
        <v>802</v>
      </c>
      <c r="C167" s="212" t="s">
        <v>6</v>
      </c>
      <c r="D167" s="357" t="s">
        <v>6</v>
      </c>
      <c r="E167" s="357" t="s">
        <v>6</v>
      </c>
      <c r="F167" s="212" t="s">
        <v>6</v>
      </c>
      <c r="G167" s="212" t="s">
        <v>470</v>
      </c>
      <c r="H167" s="205" t="s">
        <v>1067</v>
      </c>
      <c r="I167" s="200">
        <v>350000</v>
      </c>
      <c r="J167" s="200"/>
    </row>
    <row r="168" spans="1:10" x14ac:dyDescent="0.35">
      <c r="A168" s="46"/>
      <c r="B168" s="357" t="s">
        <v>158</v>
      </c>
      <c r="C168" s="357" t="s">
        <v>1066</v>
      </c>
      <c r="D168" s="205" t="s">
        <v>6</v>
      </c>
      <c r="E168" s="239">
        <v>0.6</v>
      </c>
      <c r="F168" s="240" t="s">
        <v>56</v>
      </c>
      <c r="G168" s="52"/>
      <c r="H168" s="52"/>
      <c r="I168" s="234"/>
      <c r="J168" s="234"/>
    </row>
    <row r="169" spans="1:10" x14ac:dyDescent="0.35">
      <c r="A169" s="46"/>
      <c r="B169" s="357" t="s">
        <v>158</v>
      </c>
      <c r="C169" s="357" t="s">
        <v>1065</v>
      </c>
      <c r="D169" s="205" t="s">
        <v>6</v>
      </c>
      <c r="E169" s="239">
        <v>5480.42</v>
      </c>
      <c r="F169" s="240" t="s">
        <v>56</v>
      </c>
      <c r="G169" s="52"/>
      <c r="H169" s="52"/>
      <c r="I169" s="234"/>
      <c r="J169" s="234"/>
    </row>
    <row r="170" spans="1:10" x14ac:dyDescent="0.35">
      <c r="A170" s="46"/>
      <c r="B170" s="357" t="s">
        <v>158</v>
      </c>
      <c r="C170" s="357" t="s">
        <v>1064</v>
      </c>
      <c r="D170" s="205" t="s">
        <v>901</v>
      </c>
      <c r="E170" s="239">
        <v>19682.12</v>
      </c>
      <c r="F170" s="240" t="s">
        <v>56</v>
      </c>
      <c r="G170" s="52"/>
      <c r="H170" s="52"/>
      <c r="I170" s="234"/>
      <c r="J170" s="234"/>
    </row>
    <row r="171" spans="1:10" x14ac:dyDescent="0.35">
      <c r="A171" s="46"/>
      <c r="B171" s="357" t="s">
        <v>158</v>
      </c>
      <c r="C171" s="357" t="s">
        <v>1063</v>
      </c>
      <c r="D171" s="205" t="s">
        <v>901</v>
      </c>
      <c r="E171" s="239">
        <v>28812.46</v>
      </c>
      <c r="F171" s="240" t="s">
        <v>56</v>
      </c>
      <c r="G171" s="52"/>
      <c r="H171" s="52"/>
      <c r="I171" s="234"/>
      <c r="J171" s="234"/>
    </row>
    <row r="172" spans="1:10" x14ac:dyDescent="0.35">
      <c r="A172" s="46"/>
      <c r="B172" s="357" t="s">
        <v>158</v>
      </c>
      <c r="C172" s="357" t="s">
        <v>1062</v>
      </c>
      <c r="D172" s="205" t="s">
        <v>901</v>
      </c>
      <c r="E172" s="239">
        <v>21328.73</v>
      </c>
      <c r="F172" s="240" t="s">
        <v>56</v>
      </c>
      <c r="G172" s="52"/>
      <c r="H172" s="52"/>
      <c r="I172" s="234"/>
      <c r="J172" s="234"/>
    </row>
    <row r="173" spans="1:10" x14ac:dyDescent="0.35">
      <c r="A173" s="46"/>
      <c r="B173" s="357" t="s">
        <v>158</v>
      </c>
      <c r="C173" s="357" t="s">
        <v>1061</v>
      </c>
      <c r="D173" s="205" t="s">
        <v>1060</v>
      </c>
      <c r="E173" s="239">
        <v>24381.91</v>
      </c>
      <c r="F173" s="240" t="s">
        <v>56</v>
      </c>
      <c r="G173" s="52"/>
      <c r="H173" s="52"/>
      <c r="I173" s="234"/>
      <c r="J173" s="234"/>
    </row>
    <row r="174" spans="1:10" x14ac:dyDescent="0.35">
      <c r="A174" s="46"/>
      <c r="B174" s="357" t="s">
        <v>158</v>
      </c>
      <c r="C174" s="357" t="s">
        <v>1059</v>
      </c>
      <c r="D174" s="205" t="s">
        <v>55</v>
      </c>
      <c r="E174" s="239">
        <v>30693.07</v>
      </c>
      <c r="F174" s="240" t="s">
        <v>56</v>
      </c>
      <c r="G174" s="52"/>
      <c r="H174" s="52"/>
      <c r="I174" s="234"/>
      <c r="J174" s="234"/>
    </row>
    <row r="175" spans="1:10" x14ac:dyDescent="0.35">
      <c r="A175" s="46"/>
      <c r="B175" s="357" t="s">
        <v>158</v>
      </c>
      <c r="C175" s="357" t="s">
        <v>1058</v>
      </c>
      <c r="D175" s="205" t="s">
        <v>55</v>
      </c>
      <c r="E175" s="239">
        <v>26190.52</v>
      </c>
      <c r="F175" s="240" t="s">
        <v>56</v>
      </c>
      <c r="G175" s="52"/>
      <c r="H175" s="52"/>
      <c r="I175" s="234"/>
      <c r="J175" s="234"/>
    </row>
    <row r="176" spans="1:10" x14ac:dyDescent="0.35">
      <c r="A176" s="46"/>
      <c r="B176" s="357" t="s">
        <v>158</v>
      </c>
      <c r="C176" s="357" t="s">
        <v>1057</v>
      </c>
      <c r="D176" s="205" t="s">
        <v>55</v>
      </c>
      <c r="E176" s="239">
        <v>37068.31</v>
      </c>
      <c r="F176" s="240" t="s">
        <v>56</v>
      </c>
      <c r="G176" s="52"/>
      <c r="H176" s="52"/>
      <c r="I176" s="234"/>
      <c r="J176" s="234"/>
    </row>
    <row r="177" spans="1:10" x14ac:dyDescent="0.35">
      <c r="A177" s="46"/>
      <c r="B177" s="357" t="s">
        <v>158</v>
      </c>
      <c r="C177" s="357" t="s">
        <v>1056</v>
      </c>
      <c r="D177" s="205" t="s">
        <v>55</v>
      </c>
      <c r="E177" s="239">
        <v>35187.01</v>
      </c>
      <c r="F177" s="240" t="s">
        <v>56</v>
      </c>
      <c r="G177" s="52"/>
      <c r="H177" s="52"/>
      <c r="I177" s="234"/>
      <c r="J177" s="234"/>
    </row>
    <row r="178" spans="1:10" x14ac:dyDescent="0.35">
      <c r="A178" s="46"/>
      <c r="B178" s="357" t="s">
        <v>158</v>
      </c>
      <c r="C178" s="357" t="s">
        <v>1055</v>
      </c>
      <c r="D178" s="205" t="s">
        <v>55</v>
      </c>
      <c r="E178" s="239">
        <v>23887.05</v>
      </c>
      <c r="F178" s="240" t="s">
        <v>56</v>
      </c>
      <c r="G178" s="52"/>
      <c r="H178" s="52"/>
      <c r="I178" s="234"/>
      <c r="J178" s="234"/>
    </row>
    <row r="179" spans="1:10" x14ac:dyDescent="0.35">
      <c r="A179" s="46"/>
      <c r="B179" s="357" t="s">
        <v>158</v>
      </c>
      <c r="C179" s="357" t="s">
        <v>1054</v>
      </c>
      <c r="D179" s="205" t="s">
        <v>55</v>
      </c>
      <c r="E179" s="239">
        <v>31023.599999999999</v>
      </c>
      <c r="F179" s="240" t="s">
        <v>56</v>
      </c>
      <c r="G179" s="52"/>
      <c r="H179" s="52"/>
      <c r="I179" s="234"/>
      <c r="J179" s="234"/>
    </row>
    <row r="180" spans="1:10" x14ac:dyDescent="0.35">
      <c r="A180" s="46"/>
      <c r="B180" s="357" t="s">
        <v>158</v>
      </c>
      <c r="C180" s="357" t="s">
        <v>1053</v>
      </c>
      <c r="D180" s="205" t="s">
        <v>55</v>
      </c>
      <c r="E180" s="239">
        <v>32560.26</v>
      </c>
      <c r="F180" s="240" t="s">
        <v>56</v>
      </c>
      <c r="G180" s="52"/>
      <c r="H180" s="52"/>
      <c r="I180" s="234"/>
      <c r="J180" s="234"/>
    </row>
    <row r="181" spans="1:10" x14ac:dyDescent="0.35">
      <c r="A181" s="46"/>
      <c r="B181" s="357" t="s">
        <v>158</v>
      </c>
      <c r="C181" s="357" t="s">
        <v>1052</v>
      </c>
      <c r="D181" s="205" t="s">
        <v>55</v>
      </c>
      <c r="E181" s="239">
        <v>22643.57</v>
      </c>
      <c r="F181" s="240" t="s">
        <v>56</v>
      </c>
      <c r="G181" s="52"/>
      <c r="H181" s="52"/>
      <c r="I181" s="234"/>
      <c r="J181" s="234"/>
    </row>
    <row r="182" spans="1:10" x14ac:dyDescent="0.35">
      <c r="A182" s="46"/>
      <c r="B182" s="357" t="s">
        <v>158</v>
      </c>
      <c r="C182" s="357" t="s">
        <v>804</v>
      </c>
      <c r="D182" s="205" t="s">
        <v>55</v>
      </c>
      <c r="E182" s="239">
        <v>11060.37</v>
      </c>
      <c r="F182" s="240" t="s">
        <v>56</v>
      </c>
      <c r="G182" s="52"/>
      <c r="H182" s="52"/>
      <c r="I182" s="234"/>
      <c r="J182" s="234"/>
    </row>
    <row r="183" spans="1:10" x14ac:dyDescent="0.35">
      <c r="A183" s="357" t="s">
        <v>6</v>
      </c>
      <c r="B183" s="212" t="s">
        <v>12</v>
      </c>
      <c r="C183" s="212" t="s">
        <v>6</v>
      </c>
      <c r="D183" s="357" t="s">
        <v>6</v>
      </c>
      <c r="E183" s="357" t="s">
        <v>6</v>
      </c>
      <c r="F183" s="212" t="s">
        <v>6</v>
      </c>
      <c r="G183" s="357" t="s">
        <v>6</v>
      </c>
      <c r="H183" s="205" t="s">
        <v>6</v>
      </c>
      <c r="I183" s="200"/>
      <c r="J183" s="200">
        <v>350000</v>
      </c>
    </row>
    <row r="184" spans="1:10" x14ac:dyDescent="0.35">
      <c r="A184" s="478" t="s">
        <v>6</v>
      </c>
      <c r="B184" s="478"/>
      <c r="C184" s="357" t="s">
        <v>15</v>
      </c>
      <c r="D184" s="357" t="s">
        <v>1051</v>
      </c>
      <c r="E184" s="46">
        <v>43388</v>
      </c>
      <c r="F184" s="381">
        <v>350000</v>
      </c>
      <c r="G184" s="52"/>
      <c r="H184" s="52"/>
      <c r="I184" s="234"/>
      <c r="J184" s="234"/>
    </row>
    <row r="185" spans="1:10" ht="60" x14ac:dyDescent="0.35">
      <c r="A185" s="275"/>
      <c r="B185" s="233" t="s">
        <v>1050</v>
      </c>
      <c r="C185" s="52"/>
      <c r="D185" s="52"/>
      <c r="E185" s="52"/>
      <c r="F185" s="52"/>
      <c r="G185" s="52"/>
      <c r="H185" s="52"/>
      <c r="I185" s="234"/>
      <c r="J185" s="234"/>
    </row>
    <row r="186" spans="1:10" x14ac:dyDescent="0.35">
      <c r="A186" s="46">
        <v>43404</v>
      </c>
      <c r="B186" s="212" t="s">
        <v>1049</v>
      </c>
      <c r="C186" s="212" t="s">
        <v>6</v>
      </c>
      <c r="D186" s="357" t="s">
        <v>6</v>
      </c>
      <c r="E186" s="357" t="s">
        <v>6</v>
      </c>
      <c r="F186" s="212" t="s">
        <v>6</v>
      </c>
      <c r="G186" s="212" t="s">
        <v>470</v>
      </c>
      <c r="H186" s="205" t="s">
        <v>1048</v>
      </c>
      <c r="I186" s="200">
        <v>29397</v>
      </c>
      <c r="J186" s="200"/>
    </row>
    <row r="187" spans="1:10" x14ac:dyDescent="0.35">
      <c r="A187" s="46"/>
      <c r="B187" s="357" t="s">
        <v>53</v>
      </c>
      <c r="C187" s="357" t="s">
        <v>1047</v>
      </c>
      <c r="D187" s="205" t="s">
        <v>311</v>
      </c>
      <c r="E187" s="239">
        <v>29397</v>
      </c>
      <c r="F187" s="240" t="s">
        <v>56</v>
      </c>
      <c r="G187" s="52"/>
      <c r="H187" s="52"/>
      <c r="I187" s="234"/>
      <c r="J187" s="234"/>
    </row>
    <row r="188" spans="1:10" x14ac:dyDescent="0.35">
      <c r="A188" s="357" t="s">
        <v>6</v>
      </c>
      <c r="B188" s="212" t="s">
        <v>12</v>
      </c>
      <c r="C188" s="212" t="s">
        <v>6</v>
      </c>
      <c r="D188" s="357" t="s">
        <v>6</v>
      </c>
      <c r="E188" s="357" t="s">
        <v>6</v>
      </c>
      <c r="F188" s="212" t="s">
        <v>6</v>
      </c>
      <c r="G188" s="357" t="s">
        <v>6</v>
      </c>
      <c r="H188" s="205" t="s">
        <v>6</v>
      </c>
      <c r="I188" s="200"/>
      <c r="J188" s="200">
        <v>29397</v>
      </c>
    </row>
    <row r="189" spans="1:10" x14ac:dyDescent="0.35">
      <c r="A189" s="478" t="s">
        <v>6</v>
      </c>
      <c r="B189" s="478"/>
      <c r="C189" s="357" t="s">
        <v>15</v>
      </c>
      <c r="D189" s="357" t="s">
        <v>1046</v>
      </c>
      <c r="E189" s="46">
        <v>43388</v>
      </c>
      <c r="F189" s="381">
        <v>29397</v>
      </c>
      <c r="G189" s="52"/>
      <c r="H189" s="52"/>
      <c r="I189" s="234"/>
      <c r="J189" s="234"/>
    </row>
    <row r="190" spans="1:10" ht="72" x14ac:dyDescent="0.35">
      <c r="A190" s="275"/>
      <c r="B190" s="233" t="s">
        <v>1045</v>
      </c>
      <c r="C190" s="52"/>
      <c r="D190" s="52"/>
      <c r="E190" s="52"/>
      <c r="F190" s="52"/>
      <c r="G190" s="52"/>
      <c r="H190" s="52"/>
      <c r="I190" s="234"/>
      <c r="J190" s="234"/>
    </row>
    <row r="191" spans="1:10" x14ac:dyDescent="0.35">
      <c r="A191" s="46">
        <v>43404</v>
      </c>
      <c r="B191" s="212" t="s">
        <v>516</v>
      </c>
      <c r="C191" s="212" t="s">
        <v>6</v>
      </c>
      <c r="D191" s="357" t="s">
        <v>6</v>
      </c>
      <c r="E191" s="357" t="s">
        <v>6</v>
      </c>
      <c r="F191" s="212" t="s">
        <v>6</v>
      </c>
      <c r="G191" s="212" t="s">
        <v>470</v>
      </c>
      <c r="H191" s="205" t="s">
        <v>1044</v>
      </c>
      <c r="I191" s="200">
        <v>19500</v>
      </c>
      <c r="J191" s="200"/>
    </row>
    <row r="192" spans="1:10" x14ac:dyDescent="0.35">
      <c r="A192" s="46"/>
      <c r="B192" s="357" t="s">
        <v>158</v>
      </c>
      <c r="C192" s="357" t="s">
        <v>486</v>
      </c>
      <c r="D192" s="205" t="s">
        <v>311</v>
      </c>
      <c r="E192" s="239">
        <v>19500</v>
      </c>
      <c r="F192" s="240" t="s">
        <v>56</v>
      </c>
      <c r="G192" s="52"/>
      <c r="H192" s="52"/>
      <c r="I192" s="234"/>
      <c r="J192" s="234"/>
    </row>
    <row r="193" spans="1:10" x14ac:dyDescent="0.35">
      <c r="A193" s="357" t="s">
        <v>6</v>
      </c>
      <c r="B193" s="212" t="s">
        <v>12</v>
      </c>
      <c r="C193" s="212" t="s">
        <v>6</v>
      </c>
      <c r="D193" s="357" t="s">
        <v>6</v>
      </c>
      <c r="E193" s="357" t="s">
        <v>6</v>
      </c>
      <c r="F193" s="212" t="s">
        <v>6</v>
      </c>
      <c r="G193" s="357" t="s">
        <v>6</v>
      </c>
      <c r="H193" s="205" t="s">
        <v>6</v>
      </c>
      <c r="I193" s="200"/>
      <c r="J193" s="200">
        <v>19500</v>
      </c>
    </row>
    <row r="194" spans="1:10" x14ac:dyDescent="0.35">
      <c r="A194" s="478" t="s">
        <v>6</v>
      </c>
      <c r="B194" s="478"/>
      <c r="C194" s="357" t="s">
        <v>15</v>
      </c>
      <c r="D194" s="357" t="s">
        <v>1043</v>
      </c>
      <c r="E194" s="46">
        <v>43404</v>
      </c>
      <c r="F194" s="381">
        <v>19500</v>
      </c>
      <c r="G194" s="52"/>
      <c r="H194" s="52"/>
      <c r="I194" s="234"/>
      <c r="J194" s="234"/>
    </row>
    <row r="195" spans="1:10" ht="60" x14ac:dyDescent="0.35">
      <c r="A195" s="275"/>
      <c r="B195" s="233" t="s">
        <v>1042</v>
      </c>
      <c r="C195" s="52"/>
      <c r="D195" s="52"/>
      <c r="E195" s="52"/>
      <c r="F195" s="52"/>
      <c r="G195" s="52"/>
      <c r="H195" s="52"/>
      <c r="I195" s="234"/>
      <c r="J195" s="234"/>
    </row>
    <row r="196" spans="1:10" x14ac:dyDescent="0.35">
      <c r="A196" s="46">
        <v>43404</v>
      </c>
      <c r="B196" s="212" t="s">
        <v>1041</v>
      </c>
      <c r="C196" s="212" t="s">
        <v>6</v>
      </c>
      <c r="D196" s="357" t="s">
        <v>6</v>
      </c>
      <c r="E196" s="357" t="s">
        <v>6</v>
      </c>
      <c r="F196" s="212" t="s">
        <v>6</v>
      </c>
      <c r="G196" s="212" t="s">
        <v>470</v>
      </c>
      <c r="H196" s="205" t="s">
        <v>1040</v>
      </c>
      <c r="I196" s="200">
        <v>30000</v>
      </c>
      <c r="J196" s="200"/>
    </row>
    <row r="197" spans="1:10" x14ac:dyDescent="0.35">
      <c r="A197" s="46"/>
      <c r="B197" s="357" t="s">
        <v>158</v>
      </c>
      <c r="C197" s="357" t="s">
        <v>1039</v>
      </c>
      <c r="D197" s="205" t="s">
        <v>6</v>
      </c>
      <c r="E197" s="239">
        <v>30000</v>
      </c>
      <c r="F197" s="240" t="s">
        <v>56</v>
      </c>
      <c r="G197" s="52"/>
      <c r="H197" s="52"/>
      <c r="I197" s="234"/>
      <c r="J197" s="234"/>
    </row>
    <row r="198" spans="1:10" x14ac:dyDescent="0.35">
      <c r="A198" s="357" t="s">
        <v>6</v>
      </c>
      <c r="B198" s="212" t="s">
        <v>12</v>
      </c>
      <c r="C198" s="212" t="s">
        <v>6</v>
      </c>
      <c r="D198" s="357" t="s">
        <v>6</v>
      </c>
      <c r="E198" s="357" t="s">
        <v>6</v>
      </c>
      <c r="F198" s="212" t="s">
        <v>6</v>
      </c>
      <c r="G198" s="357" t="s">
        <v>6</v>
      </c>
      <c r="H198" s="205" t="s">
        <v>6</v>
      </c>
      <c r="I198" s="200"/>
      <c r="J198" s="200">
        <v>30000</v>
      </c>
    </row>
    <row r="199" spans="1:10" x14ac:dyDescent="0.35">
      <c r="A199" s="478" t="s">
        <v>6</v>
      </c>
      <c r="B199" s="478"/>
      <c r="C199" s="357" t="s">
        <v>15</v>
      </c>
      <c r="D199" s="357" t="s">
        <v>1038</v>
      </c>
      <c r="E199" s="46">
        <v>43395</v>
      </c>
      <c r="F199" s="381">
        <v>30000</v>
      </c>
      <c r="G199" s="52"/>
      <c r="H199" s="52"/>
      <c r="I199" s="234"/>
      <c r="J199" s="234"/>
    </row>
    <row r="200" spans="1:10" ht="60" x14ac:dyDescent="0.35">
      <c r="A200" s="275"/>
      <c r="B200" s="233" t="s">
        <v>1037</v>
      </c>
      <c r="C200" s="52"/>
      <c r="D200" s="52"/>
      <c r="E200" s="52"/>
      <c r="F200" s="52"/>
      <c r="G200" s="52"/>
      <c r="H200" s="52"/>
      <c r="I200" s="234"/>
      <c r="J200" s="234"/>
    </row>
    <row r="201" spans="1:10" x14ac:dyDescent="0.35">
      <c r="A201" s="46">
        <v>43404</v>
      </c>
      <c r="B201" s="212" t="s">
        <v>1036</v>
      </c>
      <c r="C201" s="212" t="s">
        <v>6</v>
      </c>
      <c r="D201" s="357" t="s">
        <v>6</v>
      </c>
      <c r="E201" s="357" t="s">
        <v>6</v>
      </c>
      <c r="F201" s="212" t="s">
        <v>6</v>
      </c>
      <c r="G201" s="212" t="s">
        <v>470</v>
      </c>
      <c r="H201" s="205" t="s">
        <v>1035</v>
      </c>
      <c r="I201" s="200">
        <v>77600</v>
      </c>
      <c r="J201" s="200"/>
    </row>
    <row r="202" spans="1:10" x14ac:dyDescent="0.35">
      <c r="A202" s="46"/>
      <c r="B202" s="357" t="s">
        <v>158</v>
      </c>
      <c r="C202" s="357" t="s">
        <v>1034</v>
      </c>
      <c r="D202" s="205" t="s">
        <v>6</v>
      </c>
      <c r="E202" s="239">
        <v>77600</v>
      </c>
      <c r="F202" s="240" t="s">
        <v>56</v>
      </c>
      <c r="G202" s="52"/>
      <c r="H202" s="52"/>
      <c r="I202" s="234"/>
      <c r="J202" s="234"/>
    </row>
    <row r="203" spans="1:10" x14ac:dyDescent="0.35">
      <c r="A203" s="357" t="s">
        <v>6</v>
      </c>
      <c r="B203" s="212" t="s">
        <v>12</v>
      </c>
      <c r="C203" s="212" t="s">
        <v>6</v>
      </c>
      <c r="D203" s="357" t="s">
        <v>6</v>
      </c>
      <c r="E203" s="357" t="s">
        <v>6</v>
      </c>
      <c r="F203" s="212" t="s">
        <v>6</v>
      </c>
      <c r="G203" s="357" t="s">
        <v>6</v>
      </c>
      <c r="H203" s="205" t="s">
        <v>6</v>
      </c>
      <c r="I203" s="200"/>
      <c r="J203" s="200">
        <v>77600</v>
      </c>
    </row>
    <row r="204" spans="1:10" x14ac:dyDescent="0.35">
      <c r="A204" s="478" t="s">
        <v>6</v>
      </c>
      <c r="B204" s="478"/>
      <c r="C204" s="357" t="s">
        <v>15</v>
      </c>
      <c r="D204" s="357" t="s">
        <v>1033</v>
      </c>
      <c r="E204" s="46">
        <v>43395</v>
      </c>
      <c r="F204" s="381">
        <v>77600</v>
      </c>
      <c r="G204" s="52"/>
      <c r="H204" s="52"/>
      <c r="I204" s="234"/>
      <c r="J204" s="234"/>
    </row>
    <row r="205" spans="1:10" ht="72" x14ac:dyDescent="0.35">
      <c r="A205" s="275"/>
      <c r="B205" s="233" t="s">
        <v>1032</v>
      </c>
      <c r="C205" s="52"/>
      <c r="D205" s="52"/>
      <c r="E205" s="52"/>
      <c r="F205" s="52"/>
      <c r="G205" s="52"/>
      <c r="H205" s="52"/>
      <c r="I205" s="234"/>
      <c r="J205" s="234"/>
    </row>
    <row r="206" spans="1:10" x14ac:dyDescent="0.35">
      <c r="A206" s="46">
        <v>43404</v>
      </c>
      <c r="B206" s="212" t="s">
        <v>1031</v>
      </c>
      <c r="C206" s="212" t="s">
        <v>6</v>
      </c>
      <c r="D206" s="357" t="s">
        <v>6</v>
      </c>
      <c r="E206" s="357" t="s">
        <v>6</v>
      </c>
      <c r="F206" s="212" t="s">
        <v>6</v>
      </c>
      <c r="G206" s="212" t="s">
        <v>470</v>
      </c>
      <c r="H206" s="205" t="s">
        <v>1030</v>
      </c>
      <c r="I206" s="200">
        <v>77000</v>
      </c>
      <c r="J206" s="200"/>
    </row>
    <row r="207" spans="1:10" x14ac:dyDescent="0.35">
      <c r="A207" s="46"/>
      <c r="B207" s="357" t="s">
        <v>158</v>
      </c>
      <c r="C207" s="357" t="s">
        <v>1029</v>
      </c>
      <c r="D207" s="205" t="s">
        <v>6</v>
      </c>
      <c r="E207" s="239">
        <v>77000</v>
      </c>
      <c r="F207" s="240" t="s">
        <v>56</v>
      </c>
      <c r="G207" s="52"/>
      <c r="H207" s="52"/>
      <c r="I207" s="234"/>
      <c r="J207" s="234"/>
    </row>
    <row r="208" spans="1:10" x14ac:dyDescent="0.35">
      <c r="A208" s="357" t="s">
        <v>6</v>
      </c>
      <c r="B208" s="212" t="s">
        <v>12</v>
      </c>
      <c r="C208" s="212" t="s">
        <v>6</v>
      </c>
      <c r="D208" s="357" t="s">
        <v>6</v>
      </c>
      <c r="E208" s="357" t="s">
        <v>6</v>
      </c>
      <c r="F208" s="212" t="s">
        <v>6</v>
      </c>
      <c r="G208" s="357" t="s">
        <v>6</v>
      </c>
      <c r="H208" s="205" t="s">
        <v>6</v>
      </c>
      <c r="I208" s="200"/>
      <c r="J208" s="200">
        <v>77000</v>
      </c>
    </row>
    <row r="209" spans="1:10" x14ac:dyDescent="0.35">
      <c r="A209" s="478" t="s">
        <v>6</v>
      </c>
      <c r="B209" s="478"/>
      <c r="C209" s="357" t="s">
        <v>15</v>
      </c>
      <c r="D209" s="357" t="s">
        <v>1028</v>
      </c>
      <c r="E209" s="46">
        <v>43395</v>
      </c>
      <c r="F209" s="381">
        <v>77000</v>
      </c>
      <c r="G209" s="52"/>
      <c r="H209" s="52"/>
      <c r="I209" s="234"/>
      <c r="J209" s="234"/>
    </row>
    <row r="210" spans="1:10" ht="72" x14ac:dyDescent="0.35">
      <c r="A210" s="275"/>
      <c r="B210" s="233" t="s">
        <v>1027</v>
      </c>
      <c r="C210" s="52"/>
      <c r="D210" s="52"/>
      <c r="E210" s="52"/>
      <c r="F210" s="52"/>
      <c r="G210" s="52"/>
      <c r="H210" s="52"/>
      <c r="I210" s="234"/>
      <c r="J210" s="234"/>
    </row>
    <row r="211" spans="1:10" x14ac:dyDescent="0.35">
      <c r="A211" s="46">
        <v>43404</v>
      </c>
      <c r="B211" s="212" t="s">
        <v>1026</v>
      </c>
      <c r="C211" s="212" t="s">
        <v>6</v>
      </c>
      <c r="D211" s="357" t="s">
        <v>6</v>
      </c>
      <c r="E211" s="357" t="s">
        <v>6</v>
      </c>
      <c r="F211" s="212" t="s">
        <v>6</v>
      </c>
      <c r="G211" s="212" t="s">
        <v>470</v>
      </c>
      <c r="H211" s="205" t="s">
        <v>1025</v>
      </c>
      <c r="I211" s="200">
        <v>51080</v>
      </c>
      <c r="J211" s="200"/>
    </row>
    <row r="212" spans="1:10" x14ac:dyDescent="0.35">
      <c r="A212" s="46"/>
      <c r="B212" s="357" t="s">
        <v>158</v>
      </c>
      <c r="C212" s="357" t="s">
        <v>1024</v>
      </c>
      <c r="D212" s="205" t="s">
        <v>6</v>
      </c>
      <c r="E212" s="239">
        <v>51080</v>
      </c>
      <c r="F212" s="240" t="s">
        <v>56</v>
      </c>
      <c r="G212" s="52"/>
      <c r="H212" s="52"/>
      <c r="I212" s="234"/>
      <c r="J212" s="234"/>
    </row>
    <row r="213" spans="1:10" x14ac:dyDescent="0.35">
      <c r="A213" s="357" t="s">
        <v>6</v>
      </c>
      <c r="B213" s="212" t="s">
        <v>12</v>
      </c>
      <c r="C213" s="212" t="s">
        <v>6</v>
      </c>
      <c r="D213" s="357" t="s">
        <v>6</v>
      </c>
      <c r="E213" s="357" t="s">
        <v>6</v>
      </c>
      <c r="F213" s="212" t="s">
        <v>6</v>
      </c>
      <c r="G213" s="357" t="s">
        <v>6</v>
      </c>
      <c r="H213" s="205" t="s">
        <v>6</v>
      </c>
      <c r="I213" s="200"/>
      <c r="J213" s="200">
        <v>51080</v>
      </c>
    </row>
    <row r="214" spans="1:10" x14ac:dyDescent="0.35">
      <c r="A214" s="478" t="s">
        <v>6</v>
      </c>
      <c r="B214" s="478"/>
      <c r="C214" s="357" t="s">
        <v>15</v>
      </c>
      <c r="D214" s="357" t="s">
        <v>1023</v>
      </c>
      <c r="E214" s="46">
        <v>43395</v>
      </c>
      <c r="F214" s="381">
        <v>51080</v>
      </c>
      <c r="G214" s="52"/>
      <c r="H214" s="52"/>
      <c r="I214" s="234"/>
      <c r="J214" s="234"/>
    </row>
    <row r="215" spans="1:10" ht="60" x14ac:dyDescent="0.35">
      <c r="A215" s="275"/>
      <c r="B215" s="233" t="s">
        <v>1022</v>
      </c>
      <c r="C215" s="52"/>
      <c r="D215" s="52"/>
      <c r="E215" s="52"/>
      <c r="F215" s="52"/>
      <c r="G215" s="52"/>
      <c r="H215" s="52"/>
      <c r="I215" s="234"/>
      <c r="J215" s="234"/>
    </row>
    <row r="216" spans="1:10" x14ac:dyDescent="0.35">
      <c r="A216" s="46">
        <v>43404</v>
      </c>
      <c r="B216" s="212" t="s">
        <v>1021</v>
      </c>
      <c r="C216" s="212" t="s">
        <v>6</v>
      </c>
      <c r="D216" s="357" t="s">
        <v>6</v>
      </c>
      <c r="E216" s="357" t="s">
        <v>6</v>
      </c>
      <c r="F216" s="212" t="s">
        <v>6</v>
      </c>
      <c r="G216" s="212" t="s">
        <v>470</v>
      </c>
      <c r="H216" s="205" t="s">
        <v>1020</v>
      </c>
      <c r="I216" s="200">
        <v>133938</v>
      </c>
      <c r="J216" s="200"/>
    </row>
    <row r="217" spans="1:10" x14ac:dyDescent="0.35">
      <c r="A217" s="46"/>
      <c r="B217" s="357" t="s">
        <v>158</v>
      </c>
      <c r="C217" s="357" t="s">
        <v>1019</v>
      </c>
      <c r="D217" s="205" t="s">
        <v>6</v>
      </c>
      <c r="E217" s="239">
        <v>133938</v>
      </c>
      <c r="F217" s="240" t="s">
        <v>56</v>
      </c>
      <c r="G217" s="52"/>
      <c r="H217" s="52"/>
      <c r="I217" s="234"/>
      <c r="J217" s="234"/>
    </row>
    <row r="218" spans="1:10" x14ac:dyDescent="0.35">
      <c r="A218" s="357" t="s">
        <v>6</v>
      </c>
      <c r="B218" s="212" t="s">
        <v>12</v>
      </c>
      <c r="C218" s="212" t="s">
        <v>6</v>
      </c>
      <c r="D218" s="357" t="s">
        <v>6</v>
      </c>
      <c r="E218" s="357" t="s">
        <v>6</v>
      </c>
      <c r="F218" s="212" t="s">
        <v>6</v>
      </c>
      <c r="G218" s="357" t="s">
        <v>6</v>
      </c>
      <c r="H218" s="205" t="s">
        <v>6</v>
      </c>
      <c r="I218" s="200"/>
      <c r="J218" s="200">
        <v>133938</v>
      </c>
    </row>
    <row r="219" spans="1:10" x14ac:dyDescent="0.35">
      <c r="A219" s="478" t="s">
        <v>6</v>
      </c>
      <c r="B219" s="478"/>
      <c r="C219" s="357" t="s">
        <v>15</v>
      </c>
      <c r="D219" s="357" t="s">
        <v>1018</v>
      </c>
      <c r="E219" s="46">
        <v>43395</v>
      </c>
      <c r="F219" s="381">
        <v>133938</v>
      </c>
      <c r="G219" s="52"/>
      <c r="H219" s="52"/>
      <c r="I219" s="234"/>
      <c r="J219" s="234"/>
    </row>
    <row r="220" spans="1:10" ht="72" x14ac:dyDescent="0.35">
      <c r="A220" s="275"/>
      <c r="B220" s="233" t="s">
        <v>1017</v>
      </c>
      <c r="C220" s="52"/>
      <c r="D220" s="52"/>
      <c r="E220" s="52"/>
      <c r="F220" s="52"/>
      <c r="G220" s="52"/>
      <c r="H220" s="52"/>
      <c r="I220" s="234"/>
      <c r="J220" s="234"/>
    </row>
    <row r="221" spans="1:10" x14ac:dyDescent="0.35">
      <c r="A221" s="46">
        <v>43404</v>
      </c>
      <c r="B221" s="212" t="s">
        <v>1016</v>
      </c>
      <c r="C221" s="212" t="s">
        <v>6</v>
      </c>
      <c r="D221" s="357" t="s">
        <v>6</v>
      </c>
      <c r="E221" s="357" t="s">
        <v>6</v>
      </c>
      <c r="F221" s="212" t="s">
        <v>6</v>
      </c>
      <c r="G221" s="212" t="s">
        <v>470</v>
      </c>
      <c r="H221" s="205" t="s">
        <v>1015</v>
      </c>
      <c r="I221" s="200">
        <v>150339</v>
      </c>
      <c r="J221" s="200"/>
    </row>
    <row r="222" spans="1:10" x14ac:dyDescent="0.35">
      <c r="A222" s="46"/>
      <c r="B222" s="357" t="s">
        <v>158</v>
      </c>
      <c r="C222" s="357" t="s">
        <v>1014</v>
      </c>
      <c r="D222" s="205" t="s">
        <v>6</v>
      </c>
      <c r="E222" s="239">
        <v>150339</v>
      </c>
      <c r="F222" s="240" t="s">
        <v>56</v>
      </c>
      <c r="G222" s="52"/>
      <c r="H222" s="52"/>
      <c r="I222" s="234"/>
      <c r="J222" s="234"/>
    </row>
    <row r="223" spans="1:10" x14ac:dyDescent="0.35">
      <c r="A223" s="357" t="s">
        <v>6</v>
      </c>
      <c r="B223" s="212" t="s">
        <v>12</v>
      </c>
      <c r="C223" s="212" t="s">
        <v>6</v>
      </c>
      <c r="D223" s="357" t="s">
        <v>6</v>
      </c>
      <c r="E223" s="357" t="s">
        <v>6</v>
      </c>
      <c r="F223" s="212" t="s">
        <v>6</v>
      </c>
      <c r="G223" s="357" t="s">
        <v>6</v>
      </c>
      <c r="H223" s="205" t="s">
        <v>6</v>
      </c>
      <c r="I223" s="200"/>
      <c r="J223" s="200">
        <v>150339</v>
      </c>
    </row>
    <row r="224" spans="1:10" x14ac:dyDescent="0.35">
      <c r="A224" s="478" t="s">
        <v>6</v>
      </c>
      <c r="B224" s="478"/>
      <c r="C224" s="357" t="s">
        <v>15</v>
      </c>
      <c r="D224" s="357" t="s">
        <v>1013</v>
      </c>
      <c r="E224" s="46">
        <v>43401</v>
      </c>
      <c r="F224" s="381">
        <v>150339</v>
      </c>
      <c r="G224" s="52"/>
      <c r="H224" s="52"/>
      <c r="I224" s="234"/>
      <c r="J224" s="234"/>
    </row>
    <row r="225" spans="1:10" ht="72" x14ac:dyDescent="0.35">
      <c r="A225" s="275"/>
      <c r="B225" s="233" t="s">
        <v>1012</v>
      </c>
      <c r="C225" s="52"/>
      <c r="D225" s="52"/>
      <c r="E225" s="52"/>
      <c r="F225" s="52"/>
      <c r="G225" s="52"/>
      <c r="H225" s="52"/>
      <c r="I225" s="234"/>
      <c r="J225" s="234"/>
    </row>
    <row r="226" spans="1:10" x14ac:dyDescent="0.35">
      <c r="A226" s="53"/>
      <c r="B226" s="53"/>
      <c r="C226" s="53"/>
      <c r="D226" s="53"/>
      <c r="E226" s="53"/>
      <c r="F226" s="53"/>
      <c r="G226" s="53"/>
      <c r="H226" s="53"/>
      <c r="I226" s="384"/>
      <c r="J226" s="384"/>
    </row>
  </sheetData>
  <mergeCells count="34">
    <mergeCell ref="A64:B64"/>
    <mergeCell ref="A74:B74"/>
    <mergeCell ref="A80:B80"/>
    <mergeCell ref="A85:B85"/>
    <mergeCell ref="A1:C1"/>
    <mergeCell ref="A2:C2"/>
    <mergeCell ref="A3:C3"/>
    <mergeCell ref="A4:C4"/>
    <mergeCell ref="A14:B14"/>
    <mergeCell ref="A89:B89"/>
    <mergeCell ref="A97:B97"/>
    <mergeCell ref="A160:B160"/>
    <mergeCell ref="A106:B106"/>
    <mergeCell ref="A110:B110"/>
    <mergeCell ref="A115:B115"/>
    <mergeCell ref="A120:B120"/>
    <mergeCell ref="A125:B125"/>
    <mergeCell ref="A130:B130"/>
    <mergeCell ref="A135:B135"/>
    <mergeCell ref="A102:B102"/>
    <mergeCell ref="A139:B139"/>
    <mergeCell ref="A144:B144"/>
    <mergeCell ref="A149:B149"/>
    <mergeCell ref="A154:B154"/>
    <mergeCell ref="A209:B209"/>
    <mergeCell ref="A219:B219"/>
    <mergeCell ref="A224:B224"/>
    <mergeCell ref="A165:B165"/>
    <mergeCell ref="A184:B184"/>
    <mergeCell ref="A189:B189"/>
    <mergeCell ref="A194:B194"/>
    <mergeCell ref="A199:B199"/>
    <mergeCell ref="A204:B204"/>
    <mergeCell ref="A214:B214"/>
  </mergeCells>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77"/>
  <sheetViews>
    <sheetView topLeftCell="A363" workbookViewId="0">
      <selection activeCell="H201" sqref="H201"/>
    </sheetView>
  </sheetViews>
  <sheetFormatPr defaultRowHeight="14.5" x14ac:dyDescent="0.35"/>
  <cols>
    <col min="1" max="1" width="9" bestFit="1" customWidth="1"/>
    <col min="2" max="2" width="43.36328125" bestFit="1" customWidth="1"/>
    <col min="3" max="3" width="24.08984375" bestFit="1" customWidth="1"/>
    <col min="4" max="4" width="10.26953125" bestFit="1" customWidth="1"/>
    <col min="5" max="5" width="9.453125" bestFit="1" customWidth="1"/>
    <col min="6" max="6" width="2.54296875" bestFit="1" customWidth="1"/>
    <col min="7" max="7" width="7.7265625" bestFit="1" customWidth="1"/>
    <col min="8" max="8" width="6.54296875" bestFit="1" customWidth="1"/>
    <col min="9" max="9" width="10.81640625" bestFit="1" customWidth="1"/>
    <col min="10" max="10" width="11.7265625" bestFit="1" customWidth="1"/>
  </cols>
  <sheetData>
    <row r="1" spans="1:10" ht="15.5" x14ac:dyDescent="0.35">
      <c r="A1" s="470" t="s">
        <v>0</v>
      </c>
      <c r="B1" s="470"/>
      <c r="C1" s="470"/>
      <c r="D1" s="1"/>
      <c r="E1" s="1"/>
      <c r="F1" s="1"/>
      <c r="G1" s="1"/>
      <c r="H1" s="1"/>
      <c r="I1" s="1"/>
      <c r="J1" s="1"/>
    </row>
    <row r="2" spans="1:10" x14ac:dyDescent="0.35">
      <c r="A2" s="471" t="s">
        <v>1</v>
      </c>
      <c r="B2" s="471"/>
      <c r="C2" s="471"/>
      <c r="D2" s="1"/>
      <c r="E2" s="1"/>
      <c r="F2" s="1"/>
      <c r="G2" s="1"/>
      <c r="H2" s="1"/>
      <c r="I2" s="1"/>
      <c r="J2" s="1"/>
    </row>
    <row r="3" spans="1:10" ht="15.5" x14ac:dyDescent="0.35">
      <c r="A3" s="472" t="s">
        <v>763</v>
      </c>
      <c r="B3" s="472"/>
      <c r="C3" s="472"/>
      <c r="D3" s="1"/>
      <c r="E3" s="1"/>
      <c r="F3" s="1"/>
      <c r="G3" s="1"/>
      <c r="H3" s="1"/>
      <c r="I3" s="1"/>
      <c r="J3" s="1"/>
    </row>
    <row r="4" spans="1:10" x14ac:dyDescent="0.35">
      <c r="A4" s="475" t="s">
        <v>1190</v>
      </c>
      <c r="B4" s="475"/>
      <c r="C4" s="475"/>
      <c r="D4" s="1"/>
      <c r="E4" s="1"/>
      <c r="F4" s="1"/>
      <c r="G4" s="1"/>
      <c r="H4" s="1"/>
      <c r="I4" s="1"/>
      <c r="J4" s="1"/>
    </row>
    <row r="5" spans="1:10" x14ac:dyDescent="0.35">
      <c r="A5" s="2" t="s">
        <v>4</v>
      </c>
      <c r="B5" s="3" t="s">
        <v>5</v>
      </c>
      <c r="C5" s="4" t="s">
        <v>6</v>
      </c>
      <c r="D5" s="5" t="s">
        <v>6</v>
      </c>
      <c r="E5" s="5" t="s">
        <v>6</v>
      </c>
      <c r="F5" s="4" t="s">
        <v>6</v>
      </c>
      <c r="G5" s="5" t="s">
        <v>7</v>
      </c>
      <c r="H5" s="2" t="s">
        <v>8</v>
      </c>
      <c r="I5" s="6" t="s">
        <v>9</v>
      </c>
      <c r="J5" s="6" t="s">
        <v>10</v>
      </c>
    </row>
    <row r="6" spans="1:10" x14ac:dyDescent="0.35">
      <c r="A6" s="7" t="s">
        <v>6</v>
      </c>
      <c r="B6" s="8" t="s">
        <v>6</v>
      </c>
      <c r="C6" s="9" t="s">
        <v>6</v>
      </c>
      <c r="D6" s="294" t="s">
        <v>6</v>
      </c>
      <c r="E6" s="294" t="s">
        <v>6</v>
      </c>
      <c r="F6" s="9" t="s">
        <v>6</v>
      </c>
      <c r="G6" s="294" t="s">
        <v>6</v>
      </c>
      <c r="H6" s="7" t="s">
        <v>6</v>
      </c>
      <c r="I6" s="7" t="s">
        <v>11</v>
      </c>
      <c r="J6" s="7" t="s">
        <v>11</v>
      </c>
    </row>
    <row r="7" spans="1:10" x14ac:dyDescent="0.35">
      <c r="A7" s="46">
        <v>43402</v>
      </c>
      <c r="B7" s="212" t="s">
        <v>663</v>
      </c>
      <c r="C7" s="212" t="s">
        <v>6</v>
      </c>
      <c r="D7" s="357" t="s">
        <v>6</v>
      </c>
      <c r="E7" s="357" t="s">
        <v>6</v>
      </c>
      <c r="F7" s="212" t="s">
        <v>6</v>
      </c>
      <c r="G7" s="212" t="s">
        <v>764</v>
      </c>
      <c r="H7" s="205" t="s">
        <v>536</v>
      </c>
      <c r="I7" s="50">
        <v>6061</v>
      </c>
      <c r="J7" s="216"/>
    </row>
    <row r="8" spans="1:10" x14ac:dyDescent="0.35">
      <c r="A8" s="357" t="s">
        <v>6</v>
      </c>
      <c r="B8" s="212" t="s">
        <v>1191</v>
      </c>
      <c r="C8" s="212" t="s">
        <v>6</v>
      </c>
      <c r="D8" s="357" t="s">
        <v>6</v>
      </c>
      <c r="E8" s="357" t="s">
        <v>6</v>
      </c>
      <c r="F8" s="212" t="s">
        <v>6</v>
      </c>
      <c r="G8" s="357" t="s">
        <v>6</v>
      </c>
      <c r="H8" s="205" t="s">
        <v>6</v>
      </c>
      <c r="I8" s="216"/>
      <c r="J8" s="232">
        <v>6061</v>
      </c>
    </row>
    <row r="9" spans="1:10" x14ac:dyDescent="0.35">
      <c r="A9" s="46"/>
      <c r="B9" s="357" t="s">
        <v>158</v>
      </c>
      <c r="C9" s="357" t="s">
        <v>668</v>
      </c>
      <c r="D9" s="205" t="s">
        <v>299</v>
      </c>
      <c r="E9" s="239">
        <v>6061</v>
      </c>
      <c r="F9" s="240" t="s">
        <v>60</v>
      </c>
      <c r="G9" s="52"/>
      <c r="H9" s="52"/>
      <c r="I9" s="52"/>
      <c r="J9" s="52"/>
    </row>
    <row r="10" spans="1:10" ht="48.5" customHeight="1" x14ac:dyDescent="0.35">
      <c r="A10" s="275"/>
      <c r="B10" s="233" t="s">
        <v>1192</v>
      </c>
      <c r="C10" s="52"/>
      <c r="D10" s="52"/>
      <c r="E10" s="52"/>
      <c r="F10" s="52"/>
      <c r="G10" s="52"/>
      <c r="H10" s="52"/>
      <c r="I10" s="52"/>
      <c r="J10" s="52"/>
    </row>
    <row r="11" spans="1:10" x14ac:dyDescent="0.35">
      <c r="A11" s="46">
        <v>43402</v>
      </c>
      <c r="B11" s="212" t="s">
        <v>815</v>
      </c>
      <c r="C11" s="212" t="s">
        <v>6</v>
      </c>
      <c r="D11" s="357" t="s">
        <v>6</v>
      </c>
      <c r="E11" s="357" t="s">
        <v>6</v>
      </c>
      <c r="F11" s="212" t="s">
        <v>6</v>
      </c>
      <c r="G11" s="212" t="s">
        <v>764</v>
      </c>
      <c r="H11" s="205" t="s">
        <v>540</v>
      </c>
      <c r="I11" s="50">
        <v>4206</v>
      </c>
      <c r="J11" s="216"/>
    </row>
    <row r="12" spans="1:10" x14ac:dyDescent="0.35">
      <c r="A12" s="357" t="s">
        <v>6</v>
      </c>
      <c r="B12" s="212" t="s">
        <v>1178</v>
      </c>
      <c r="C12" s="212" t="s">
        <v>6</v>
      </c>
      <c r="D12" s="357" t="s">
        <v>6</v>
      </c>
      <c r="E12" s="357" t="s">
        <v>6</v>
      </c>
      <c r="F12" s="212" t="s">
        <v>6</v>
      </c>
      <c r="G12" s="357" t="s">
        <v>6</v>
      </c>
      <c r="H12" s="205" t="s">
        <v>6</v>
      </c>
      <c r="I12" s="216"/>
      <c r="J12" s="232">
        <v>4206</v>
      </c>
    </row>
    <row r="13" spans="1:10" x14ac:dyDescent="0.35">
      <c r="A13" s="46"/>
      <c r="B13" s="357" t="s">
        <v>53</v>
      </c>
      <c r="C13" s="357" t="s">
        <v>1175</v>
      </c>
      <c r="D13" s="205" t="s">
        <v>311</v>
      </c>
      <c r="E13" s="239">
        <v>4206</v>
      </c>
      <c r="F13" s="240" t="s">
        <v>60</v>
      </c>
      <c r="G13" s="52"/>
      <c r="H13" s="52"/>
      <c r="I13" s="52"/>
      <c r="J13" s="52"/>
    </row>
    <row r="14" spans="1:10" ht="48" x14ac:dyDescent="0.35">
      <c r="A14" s="275"/>
      <c r="B14" s="233" t="s">
        <v>1193</v>
      </c>
      <c r="C14" s="52"/>
      <c r="D14" s="52"/>
      <c r="E14" s="52"/>
      <c r="F14" s="52"/>
      <c r="G14" s="52"/>
      <c r="H14" s="52"/>
      <c r="I14" s="52"/>
      <c r="J14" s="52"/>
    </row>
    <row r="15" spans="1:10" x14ac:dyDescent="0.35">
      <c r="A15" s="46">
        <v>43402</v>
      </c>
      <c r="B15" s="212" t="s">
        <v>663</v>
      </c>
      <c r="C15" s="212" t="s">
        <v>6</v>
      </c>
      <c r="D15" s="357" t="s">
        <v>6</v>
      </c>
      <c r="E15" s="357" t="s">
        <v>6</v>
      </c>
      <c r="F15" s="212" t="s">
        <v>6</v>
      </c>
      <c r="G15" s="212" t="s">
        <v>764</v>
      </c>
      <c r="H15" s="205" t="s">
        <v>543</v>
      </c>
      <c r="I15" s="50">
        <v>1555</v>
      </c>
      <c r="J15" s="216"/>
    </row>
    <row r="16" spans="1:10" x14ac:dyDescent="0.35">
      <c r="A16" s="357" t="s">
        <v>6</v>
      </c>
      <c r="B16" s="212" t="s">
        <v>1191</v>
      </c>
      <c r="C16" s="212" t="s">
        <v>6</v>
      </c>
      <c r="D16" s="357" t="s">
        <v>6</v>
      </c>
      <c r="E16" s="357" t="s">
        <v>6</v>
      </c>
      <c r="F16" s="212" t="s">
        <v>6</v>
      </c>
      <c r="G16" s="357" t="s">
        <v>6</v>
      </c>
      <c r="H16" s="205" t="s">
        <v>6</v>
      </c>
      <c r="I16" s="216"/>
      <c r="J16" s="232">
        <v>1555</v>
      </c>
    </row>
    <row r="17" spans="1:10" x14ac:dyDescent="0.35">
      <c r="A17" s="46"/>
      <c r="B17" s="357" t="s">
        <v>158</v>
      </c>
      <c r="C17" s="357" t="s">
        <v>1194</v>
      </c>
      <c r="D17" s="205" t="s">
        <v>796</v>
      </c>
      <c r="E17" s="239">
        <v>1555</v>
      </c>
      <c r="F17" s="240" t="s">
        <v>60</v>
      </c>
      <c r="G17" s="52"/>
      <c r="H17" s="52"/>
      <c r="I17" s="52"/>
      <c r="J17" s="52"/>
    </row>
    <row r="18" spans="1:10" ht="48" x14ac:dyDescent="0.35">
      <c r="A18" s="275"/>
      <c r="B18" s="233" t="s">
        <v>1195</v>
      </c>
      <c r="C18" s="52"/>
      <c r="D18" s="52"/>
      <c r="E18" s="52"/>
      <c r="F18" s="52"/>
      <c r="G18" s="52"/>
      <c r="H18" s="52"/>
      <c r="I18" s="52"/>
      <c r="J18" s="52"/>
    </row>
    <row r="19" spans="1:10" x14ac:dyDescent="0.35">
      <c r="A19" s="46">
        <v>43402</v>
      </c>
      <c r="B19" s="212" t="s">
        <v>820</v>
      </c>
      <c r="C19" s="212" t="s">
        <v>6</v>
      </c>
      <c r="D19" s="357" t="s">
        <v>6</v>
      </c>
      <c r="E19" s="357" t="s">
        <v>6</v>
      </c>
      <c r="F19" s="212" t="s">
        <v>6</v>
      </c>
      <c r="G19" s="212" t="s">
        <v>764</v>
      </c>
      <c r="H19" s="205" t="s">
        <v>548</v>
      </c>
      <c r="I19" s="50">
        <v>540</v>
      </c>
      <c r="J19" s="216"/>
    </row>
    <row r="20" spans="1:10" x14ac:dyDescent="0.35">
      <c r="A20" s="357" t="s">
        <v>6</v>
      </c>
      <c r="B20" s="212" t="s">
        <v>564</v>
      </c>
      <c r="C20" s="212" t="s">
        <v>6</v>
      </c>
      <c r="D20" s="357" t="s">
        <v>6</v>
      </c>
      <c r="E20" s="357" t="s">
        <v>6</v>
      </c>
      <c r="F20" s="212" t="s">
        <v>6</v>
      </c>
      <c r="G20" s="357" t="s">
        <v>6</v>
      </c>
      <c r="H20" s="205" t="s">
        <v>6</v>
      </c>
      <c r="I20" s="199">
        <v>6704</v>
      </c>
      <c r="J20" s="216"/>
    </row>
    <row r="21" spans="1:10" x14ac:dyDescent="0.35">
      <c r="A21" s="357" t="s">
        <v>6</v>
      </c>
      <c r="B21" s="212" t="s">
        <v>1191</v>
      </c>
      <c r="C21" s="212" t="s">
        <v>6</v>
      </c>
      <c r="D21" s="357" t="s">
        <v>6</v>
      </c>
      <c r="E21" s="357" t="s">
        <v>6</v>
      </c>
      <c r="F21" s="212" t="s">
        <v>6</v>
      </c>
      <c r="G21" s="357" t="s">
        <v>6</v>
      </c>
      <c r="H21" s="205" t="s">
        <v>6</v>
      </c>
      <c r="I21" s="216"/>
      <c r="J21" s="232">
        <v>7244</v>
      </c>
    </row>
    <row r="22" spans="1:10" x14ac:dyDescent="0.35">
      <c r="A22" s="46"/>
      <c r="B22" s="357" t="s">
        <v>158</v>
      </c>
      <c r="C22" s="357" t="s">
        <v>1194</v>
      </c>
      <c r="D22" s="205" t="s">
        <v>796</v>
      </c>
      <c r="E22" s="239">
        <v>7244</v>
      </c>
      <c r="F22" s="240" t="s">
        <v>60</v>
      </c>
      <c r="G22" s="52"/>
      <c r="H22" s="52"/>
      <c r="I22" s="52"/>
      <c r="J22" s="52"/>
    </row>
    <row r="23" spans="1:10" ht="48" x14ac:dyDescent="0.35">
      <c r="A23" s="275"/>
      <c r="B23" s="233" t="s">
        <v>1196</v>
      </c>
      <c r="C23" s="52"/>
      <c r="D23" s="52"/>
      <c r="E23" s="52"/>
      <c r="F23" s="52"/>
      <c r="G23" s="52"/>
      <c r="H23" s="52"/>
      <c r="I23" s="52"/>
      <c r="J23" s="52"/>
    </row>
    <row r="24" spans="1:10" x14ac:dyDescent="0.35">
      <c r="A24" s="46">
        <v>43402</v>
      </c>
      <c r="B24" s="212" t="s">
        <v>820</v>
      </c>
      <c r="C24" s="212" t="s">
        <v>6</v>
      </c>
      <c r="D24" s="357" t="s">
        <v>6</v>
      </c>
      <c r="E24" s="357" t="s">
        <v>6</v>
      </c>
      <c r="F24" s="212" t="s">
        <v>6</v>
      </c>
      <c r="G24" s="212" t="s">
        <v>764</v>
      </c>
      <c r="H24" s="205" t="s">
        <v>551</v>
      </c>
      <c r="I24" s="50">
        <v>4620</v>
      </c>
      <c r="J24" s="216"/>
    </row>
    <row r="25" spans="1:10" x14ac:dyDescent="0.35">
      <c r="A25" s="357" t="s">
        <v>6</v>
      </c>
      <c r="B25" s="212" t="s">
        <v>564</v>
      </c>
      <c r="C25" s="212" t="s">
        <v>6</v>
      </c>
      <c r="D25" s="357" t="s">
        <v>6</v>
      </c>
      <c r="E25" s="357" t="s">
        <v>6</v>
      </c>
      <c r="F25" s="212" t="s">
        <v>6</v>
      </c>
      <c r="G25" s="357" t="s">
        <v>6</v>
      </c>
      <c r="H25" s="205" t="s">
        <v>6</v>
      </c>
      <c r="I25" s="199">
        <v>5500</v>
      </c>
      <c r="J25" s="216"/>
    </row>
    <row r="26" spans="1:10" x14ac:dyDescent="0.35">
      <c r="A26" s="357" t="s">
        <v>6</v>
      </c>
      <c r="B26" s="212" t="s">
        <v>1191</v>
      </c>
      <c r="C26" s="212" t="s">
        <v>6</v>
      </c>
      <c r="D26" s="357" t="s">
        <v>6</v>
      </c>
      <c r="E26" s="357" t="s">
        <v>6</v>
      </c>
      <c r="F26" s="212" t="s">
        <v>6</v>
      </c>
      <c r="G26" s="357" t="s">
        <v>6</v>
      </c>
      <c r="H26" s="205" t="s">
        <v>6</v>
      </c>
      <c r="I26" s="216"/>
      <c r="J26" s="232">
        <v>10120</v>
      </c>
    </row>
    <row r="27" spans="1:10" x14ac:dyDescent="0.35">
      <c r="A27" s="46"/>
      <c r="B27" s="357" t="s">
        <v>158</v>
      </c>
      <c r="C27" s="357" t="s">
        <v>1194</v>
      </c>
      <c r="D27" s="205" t="s">
        <v>796</v>
      </c>
      <c r="E27" s="239">
        <v>6472</v>
      </c>
      <c r="F27" s="240" t="s">
        <v>60</v>
      </c>
      <c r="G27" s="52"/>
      <c r="H27" s="52"/>
      <c r="I27" s="52"/>
      <c r="J27" s="52"/>
    </row>
    <row r="28" spans="1:10" x14ac:dyDescent="0.35">
      <c r="A28" s="46"/>
      <c r="B28" s="357" t="s">
        <v>158</v>
      </c>
      <c r="C28" s="357" t="s">
        <v>668</v>
      </c>
      <c r="D28" s="205" t="s">
        <v>299</v>
      </c>
      <c r="E28" s="239">
        <v>3648</v>
      </c>
      <c r="F28" s="240" t="s">
        <v>60</v>
      </c>
      <c r="G28" s="52"/>
      <c r="H28" s="52"/>
      <c r="I28" s="52"/>
      <c r="J28" s="52"/>
    </row>
    <row r="29" spans="1:10" ht="48" x14ac:dyDescent="0.35">
      <c r="A29" s="275"/>
      <c r="B29" s="233" t="s">
        <v>1197</v>
      </c>
      <c r="C29" s="52"/>
      <c r="D29" s="52"/>
      <c r="E29" s="52"/>
      <c r="F29" s="52"/>
      <c r="G29" s="52"/>
      <c r="H29" s="52"/>
      <c r="I29" s="52"/>
      <c r="J29" s="52"/>
    </row>
    <row r="30" spans="1:10" x14ac:dyDescent="0.35">
      <c r="A30" s="46">
        <v>43403</v>
      </c>
      <c r="B30" s="212" t="s">
        <v>663</v>
      </c>
      <c r="C30" s="212" t="s">
        <v>6</v>
      </c>
      <c r="D30" s="357" t="s">
        <v>6</v>
      </c>
      <c r="E30" s="357" t="s">
        <v>6</v>
      </c>
      <c r="F30" s="212" t="s">
        <v>6</v>
      </c>
      <c r="G30" s="212" t="s">
        <v>764</v>
      </c>
      <c r="H30" s="205" t="s">
        <v>554</v>
      </c>
      <c r="I30" s="50">
        <v>15521</v>
      </c>
      <c r="J30" s="216"/>
    </row>
    <row r="31" spans="1:10" x14ac:dyDescent="0.35">
      <c r="A31" s="357" t="s">
        <v>6</v>
      </c>
      <c r="B31" s="212" t="s">
        <v>1173</v>
      </c>
      <c r="C31" s="212" t="s">
        <v>6</v>
      </c>
      <c r="D31" s="357" t="s">
        <v>6</v>
      </c>
      <c r="E31" s="357" t="s">
        <v>6</v>
      </c>
      <c r="F31" s="212" t="s">
        <v>6</v>
      </c>
      <c r="G31" s="357" t="s">
        <v>6</v>
      </c>
      <c r="H31" s="205" t="s">
        <v>6</v>
      </c>
      <c r="I31" s="216"/>
      <c r="J31" s="232">
        <v>15521</v>
      </c>
    </row>
    <row r="32" spans="1:10" x14ac:dyDescent="0.35">
      <c r="A32" s="46"/>
      <c r="B32" s="357" t="s">
        <v>53</v>
      </c>
      <c r="C32" s="357" t="s">
        <v>1167</v>
      </c>
      <c r="D32" s="205" t="s">
        <v>311</v>
      </c>
      <c r="E32" s="239">
        <v>15521</v>
      </c>
      <c r="F32" s="240" t="s">
        <v>60</v>
      </c>
      <c r="G32" s="52"/>
      <c r="H32" s="52"/>
      <c r="I32" s="52"/>
      <c r="J32" s="52"/>
    </row>
    <row r="33" spans="1:10" ht="48" x14ac:dyDescent="0.35">
      <c r="A33" s="275"/>
      <c r="B33" s="233" t="s">
        <v>1198</v>
      </c>
      <c r="C33" s="52"/>
      <c r="D33" s="52"/>
      <c r="E33" s="52"/>
      <c r="F33" s="52"/>
      <c r="G33" s="52"/>
      <c r="H33" s="52"/>
      <c r="I33" s="52"/>
      <c r="J33" s="52"/>
    </row>
    <row r="34" spans="1:10" x14ac:dyDescent="0.35">
      <c r="A34" s="46">
        <v>43403</v>
      </c>
      <c r="B34" s="212" t="s">
        <v>663</v>
      </c>
      <c r="C34" s="212" t="s">
        <v>6</v>
      </c>
      <c r="D34" s="357" t="s">
        <v>6</v>
      </c>
      <c r="E34" s="357" t="s">
        <v>6</v>
      </c>
      <c r="F34" s="212" t="s">
        <v>6</v>
      </c>
      <c r="G34" s="212" t="s">
        <v>764</v>
      </c>
      <c r="H34" s="205" t="s">
        <v>557</v>
      </c>
      <c r="I34" s="50">
        <v>6780</v>
      </c>
      <c r="J34" s="216"/>
    </row>
    <row r="35" spans="1:10" x14ac:dyDescent="0.35">
      <c r="A35" s="357" t="s">
        <v>6</v>
      </c>
      <c r="B35" s="212" t="s">
        <v>783</v>
      </c>
      <c r="C35" s="212" t="s">
        <v>6</v>
      </c>
      <c r="D35" s="357" t="s">
        <v>6</v>
      </c>
      <c r="E35" s="357" t="s">
        <v>6</v>
      </c>
      <c r="F35" s="212" t="s">
        <v>6</v>
      </c>
      <c r="G35" s="357" t="s">
        <v>6</v>
      </c>
      <c r="H35" s="205" t="s">
        <v>6</v>
      </c>
      <c r="I35" s="216"/>
      <c r="J35" s="232">
        <v>6780</v>
      </c>
    </row>
    <row r="36" spans="1:10" x14ac:dyDescent="0.35">
      <c r="A36" s="46"/>
      <c r="B36" s="357" t="s">
        <v>158</v>
      </c>
      <c r="C36" s="357" t="s">
        <v>784</v>
      </c>
      <c r="D36" s="205" t="s">
        <v>785</v>
      </c>
      <c r="E36" s="239">
        <v>5705</v>
      </c>
      <c r="F36" s="240" t="s">
        <v>60</v>
      </c>
      <c r="G36" s="52"/>
      <c r="H36" s="52"/>
      <c r="I36" s="52"/>
      <c r="J36" s="52"/>
    </row>
    <row r="37" spans="1:10" x14ac:dyDescent="0.35">
      <c r="A37" s="46"/>
      <c r="B37" s="357" t="s">
        <v>158</v>
      </c>
      <c r="C37" s="357" t="s">
        <v>1155</v>
      </c>
      <c r="D37" s="205" t="s">
        <v>55</v>
      </c>
      <c r="E37" s="239">
        <v>1075</v>
      </c>
      <c r="F37" s="240" t="s">
        <v>60</v>
      </c>
      <c r="G37" s="52"/>
      <c r="H37" s="52"/>
      <c r="I37" s="52"/>
      <c r="J37" s="52"/>
    </row>
    <row r="38" spans="1:10" ht="36" x14ac:dyDescent="0.35">
      <c r="A38" s="275"/>
      <c r="B38" s="233" t="s">
        <v>1199</v>
      </c>
      <c r="C38" s="52"/>
      <c r="D38" s="52"/>
      <c r="E38" s="52"/>
      <c r="F38" s="52"/>
      <c r="G38" s="52"/>
      <c r="H38" s="52"/>
      <c r="I38" s="52"/>
      <c r="J38" s="52"/>
    </row>
    <row r="39" spans="1:10" x14ac:dyDescent="0.35">
      <c r="A39" s="46">
        <v>43404</v>
      </c>
      <c r="B39" s="212" t="s">
        <v>751</v>
      </c>
      <c r="C39" s="212" t="s">
        <v>6</v>
      </c>
      <c r="D39" s="357" t="s">
        <v>6</v>
      </c>
      <c r="E39" s="357" t="s">
        <v>6</v>
      </c>
      <c r="F39" s="212" t="s">
        <v>6</v>
      </c>
      <c r="G39" s="212" t="s">
        <v>764</v>
      </c>
      <c r="H39" s="205" t="s">
        <v>560</v>
      </c>
      <c r="I39" s="50">
        <v>490</v>
      </c>
      <c r="J39" s="216"/>
    </row>
    <row r="40" spans="1:10" x14ac:dyDescent="0.35">
      <c r="A40" s="46"/>
      <c r="B40" s="357" t="s">
        <v>490</v>
      </c>
      <c r="C40" s="52"/>
      <c r="D40" s="52"/>
      <c r="E40" s="52"/>
      <c r="F40" s="52"/>
      <c r="G40" s="52"/>
      <c r="H40" s="52"/>
      <c r="I40" s="52"/>
      <c r="J40" s="52"/>
    </row>
    <row r="41" spans="1:10" x14ac:dyDescent="0.35">
      <c r="A41" s="46"/>
      <c r="B41" s="357" t="s">
        <v>491</v>
      </c>
      <c r="C41" s="239">
        <v>490</v>
      </c>
      <c r="D41" s="240" t="s">
        <v>56</v>
      </c>
      <c r="E41" s="52"/>
      <c r="F41" s="52"/>
      <c r="G41" s="52"/>
      <c r="H41" s="52"/>
      <c r="I41" s="52"/>
      <c r="J41" s="52"/>
    </row>
    <row r="42" spans="1:10" x14ac:dyDescent="0.35">
      <c r="A42" s="241" t="s">
        <v>6</v>
      </c>
      <c r="B42" s="212" t="s">
        <v>765</v>
      </c>
      <c r="C42" s="242" t="s">
        <v>6</v>
      </c>
      <c r="D42" s="241" t="s">
        <v>6</v>
      </c>
      <c r="E42" s="241" t="s">
        <v>6</v>
      </c>
      <c r="F42" s="242" t="s">
        <v>6</v>
      </c>
      <c r="G42" s="241" t="s">
        <v>6</v>
      </c>
      <c r="H42" s="244" t="s">
        <v>6</v>
      </c>
      <c r="I42" s="216"/>
      <c r="J42" s="232">
        <v>490</v>
      </c>
    </row>
    <row r="43" spans="1:10" x14ac:dyDescent="0.35">
      <c r="A43" s="46"/>
      <c r="B43" s="357" t="s">
        <v>158</v>
      </c>
      <c r="C43" s="357" t="s">
        <v>894</v>
      </c>
      <c r="D43" s="205" t="s">
        <v>895</v>
      </c>
      <c r="E43" s="239">
        <v>490</v>
      </c>
      <c r="F43" s="240" t="s">
        <v>60</v>
      </c>
      <c r="G43" s="52"/>
      <c r="H43" s="52"/>
      <c r="I43" s="52"/>
      <c r="J43" s="52"/>
    </row>
    <row r="44" spans="1:10" ht="48" x14ac:dyDescent="0.35">
      <c r="A44" s="275"/>
      <c r="B44" s="233" t="s">
        <v>1200</v>
      </c>
      <c r="C44" s="52"/>
      <c r="D44" s="52"/>
      <c r="E44" s="52"/>
      <c r="F44" s="52"/>
      <c r="G44" s="52"/>
      <c r="H44" s="52"/>
      <c r="I44" s="52"/>
      <c r="J44" s="52"/>
    </row>
    <row r="45" spans="1:10" x14ac:dyDescent="0.35">
      <c r="A45" s="46">
        <v>43404</v>
      </c>
      <c r="B45" s="212" t="s">
        <v>663</v>
      </c>
      <c r="C45" s="212" t="s">
        <v>6</v>
      </c>
      <c r="D45" s="357" t="s">
        <v>6</v>
      </c>
      <c r="E45" s="357" t="s">
        <v>6</v>
      </c>
      <c r="F45" s="212" t="s">
        <v>6</v>
      </c>
      <c r="G45" s="212" t="s">
        <v>764</v>
      </c>
      <c r="H45" s="205" t="s">
        <v>562</v>
      </c>
      <c r="I45" s="50">
        <v>8720</v>
      </c>
      <c r="J45" s="216"/>
    </row>
    <row r="46" spans="1:10" x14ac:dyDescent="0.35">
      <c r="A46" s="357" t="s">
        <v>6</v>
      </c>
      <c r="B46" s="212" t="s">
        <v>1162</v>
      </c>
      <c r="C46" s="212" t="s">
        <v>6</v>
      </c>
      <c r="D46" s="357" t="s">
        <v>6</v>
      </c>
      <c r="E46" s="357" t="s">
        <v>6</v>
      </c>
      <c r="F46" s="212" t="s">
        <v>6</v>
      </c>
      <c r="G46" s="357" t="s">
        <v>6</v>
      </c>
      <c r="H46" s="205" t="s">
        <v>6</v>
      </c>
      <c r="I46" s="216"/>
      <c r="J46" s="232">
        <v>8720</v>
      </c>
    </row>
    <row r="47" spans="1:10" x14ac:dyDescent="0.35">
      <c r="A47" s="46"/>
      <c r="B47" s="357" t="s">
        <v>158</v>
      </c>
      <c r="C47" s="357" t="s">
        <v>1201</v>
      </c>
      <c r="D47" s="205" t="s">
        <v>1202</v>
      </c>
      <c r="E47" s="239">
        <v>8720</v>
      </c>
      <c r="F47" s="240" t="s">
        <v>60</v>
      </c>
      <c r="G47" s="52"/>
      <c r="H47" s="52"/>
      <c r="I47" s="52"/>
      <c r="J47" s="52"/>
    </row>
    <row r="48" spans="1:10" ht="36" x14ac:dyDescent="0.35">
      <c r="A48" s="275"/>
      <c r="B48" s="233" t="s">
        <v>1203</v>
      </c>
      <c r="C48" s="52"/>
      <c r="D48" s="52"/>
      <c r="E48" s="52"/>
      <c r="F48" s="52"/>
      <c r="G48" s="52"/>
      <c r="H48" s="52"/>
      <c r="I48" s="52"/>
      <c r="J48" s="52"/>
    </row>
    <row r="49" spans="1:10" x14ac:dyDescent="0.35">
      <c r="A49" s="46">
        <v>43404</v>
      </c>
      <c r="B49" s="212" t="s">
        <v>663</v>
      </c>
      <c r="C49" s="212" t="s">
        <v>6</v>
      </c>
      <c r="D49" s="357" t="s">
        <v>6</v>
      </c>
      <c r="E49" s="357" t="s">
        <v>6</v>
      </c>
      <c r="F49" s="212" t="s">
        <v>6</v>
      </c>
      <c r="G49" s="212" t="s">
        <v>764</v>
      </c>
      <c r="H49" s="205" t="s">
        <v>565</v>
      </c>
      <c r="I49" s="50">
        <v>13790</v>
      </c>
      <c r="J49" s="216"/>
    </row>
    <row r="50" spans="1:10" x14ac:dyDescent="0.35">
      <c r="A50" s="357" t="s">
        <v>6</v>
      </c>
      <c r="B50" s="212" t="s">
        <v>1162</v>
      </c>
      <c r="C50" s="212" t="s">
        <v>6</v>
      </c>
      <c r="D50" s="357" t="s">
        <v>6</v>
      </c>
      <c r="E50" s="357" t="s">
        <v>6</v>
      </c>
      <c r="F50" s="212" t="s">
        <v>6</v>
      </c>
      <c r="G50" s="357" t="s">
        <v>6</v>
      </c>
      <c r="H50" s="205" t="s">
        <v>6</v>
      </c>
      <c r="I50" s="216"/>
      <c r="J50" s="232">
        <v>13790</v>
      </c>
    </row>
    <row r="51" spans="1:10" x14ac:dyDescent="0.35">
      <c r="A51" s="46"/>
      <c r="B51" s="357" t="s">
        <v>158</v>
      </c>
      <c r="C51" s="357" t="s">
        <v>1201</v>
      </c>
      <c r="D51" s="205" t="s">
        <v>1202</v>
      </c>
      <c r="E51" s="239">
        <v>13790</v>
      </c>
      <c r="F51" s="240" t="s">
        <v>60</v>
      </c>
      <c r="G51" s="52"/>
      <c r="H51" s="52"/>
      <c r="I51" s="52"/>
      <c r="J51" s="52"/>
    </row>
    <row r="52" spans="1:10" ht="36" x14ac:dyDescent="0.35">
      <c r="A52" s="275"/>
      <c r="B52" s="233" t="s">
        <v>1204</v>
      </c>
      <c r="C52" s="52"/>
      <c r="D52" s="52"/>
      <c r="E52" s="52"/>
      <c r="F52" s="52"/>
      <c r="G52" s="52"/>
      <c r="H52" s="52"/>
      <c r="I52" s="52"/>
      <c r="J52" s="52"/>
    </row>
    <row r="53" spans="1:10" x14ac:dyDescent="0.35">
      <c r="A53" s="46">
        <v>43404</v>
      </c>
      <c r="B53" s="212" t="s">
        <v>663</v>
      </c>
      <c r="C53" s="212" t="s">
        <v>6</v>
      </c>
      <c r="D53" s="357" t="s">
        <v>6</v>
      </c>
      <c r="E53" s="357" t="s">
        <v>6</v>
      </c>
      <c r="F53" s="212" t="s">
        <v>6</v>
      </c>
      <c r="G53" s="212" t="s">
        <v>764</v>
      </c>
      <c r="H53" s="205" t="s">
        <v>568</v>
      </c>
      <c r="I53" s="50">
        <v>12185</v>
      </c>
      <c r="J53" s="216"/>
    </row>
    <row r="54" spans="1:10" x14ac:dyDescent="0.35">
      <c r="A54" s="357" t="s">
        <v>6</v>
      </c>
      <c r="B54" s="212" t="s">
        <v>1162</v>
      </c>
      <c r="C54" s="212" t="s">
        <v>6</v>
      </c>
      <c r="D54" s="357" t="s">
        <v>6</v>
      </c>
      <c r="E54" s="357" t="s">
        <v>6</v>
      </c>
      <c r="F54" s="212" t="s">
        <v>6</v>
      </c>
      <c r="G54" s="357" t="s">
        <v>6</v>
      </c>
      <c r="H54" s="205" t="s">
        <v>6</v>
      </c>
      <c r="I54" s="216"/>
      <c r="J54" s="232">
        <v>12185</v>
      </c>
    </row>
    <row r="55" spans="1:10" x14ac:dyDescent="0.35">
      <c r="A55" s="46"/>
      <c r="B55" s="357" t="s">
        <v>158</v>
      </c>
      <c r="C55" s="357" t="s">
        <v>1201</v>
      </c>
      <c r="D55" s="205" t="s">
        <v>1202</v>
      </c>
      <c r="E55" s="239">
        <v>7490</v>
      </c>
      <c r="F55" s="240" t="s">
        <v>60</v>
      </c>
      <c r="G55" s="52"/>
      <c r="H55" s="52"/>
      <c r="I55" s="52"/>
      <c r="J55" s="52"/>
    </row>
    <row r="56" spans="1:10" x14ac:dyDescent="0.35">
      <c r="A56" s="46"/>
      <c r="B56" s="357" t="s">
        <v>158</v>
      </c>
      <c r="C56" s="357" t="s">
        <v>1205</v>
      </c>
      <c r="D56" s="46">
        <v>43184</v>
      </c>
      <c r="E56" s="239">
        <v>4695</v>
      </c>
      <c r="F56" s="240" t="s">
        <v>60</v>
      </c>
      <c r="G56" s="52"/>
      <c r="H56" s="52"/>
      <c r="I56" s="52"/>
      <c r="J56" s="52"/>
    </row>
    <row r="57" spans="1:10" ht="36" x14ac:dyDescent="0.35">
      <c r="A57" s="275"/>
      <c r="B57" s="233" t="s">
        <v>1206</v>
      </c>
      <c r="C57" s="52"/>
      <c r="D57" s="52"/>
      <c r="E57" s="52"/>
      <c r="F57" s="52"/>
      <c r="G57" s="52"/>
      <c r="H57" s="52"/>
      <c r="I57" s="52"/>
      <c r="J57" s="52"/>
    </row>
    <row r="58" spans="1:10" x14ac:dyDescent="0.35">
      <c r="A58" s="46">
        <v>43404</v>
      </c>
      <c r="B58" s="212" t="s">
        <v>663</v>
      </c>
      <c r="C58" s="212" t="s">
        <v>6</v>
      </c>
      <c r="D58" s="357" t="s">
        <v>6</v>
      </c>
      <c r="E58" s="357" t="s">
        <v>6</v>
      </c>
      <c r="F58" s="212" t="s">
        <v>6</v>
      </c>
      <c r="G58" s="212" t="s">
        <v>764</v>
      </c>
      <c r="H58" s="205" t="s">
        <v>571</v>
      </c>
      <c r="I58" s="50">
        <v>11960</v>
      </c>
      <c r="J58" s="216"/>
    </row>
    <row r="59" spans="1:10" x14ac:dyDescent="0.35">
      <c r="A59" s="357" t="s">
        <v>6</v>
      </c>
      <c r="B59" s="212" t="s">
        <v>1162</v>
      </c>
      <c r="C59" s="212" t="s">
        <v>6</v>
      </c>
      <c r="D59" s="357" t="s">
        <v>6</v>
      </c>
      <c r="E59" s="357" t="s">
        <v>6</v>
      </c>
      <c r="F59" s="212" t="s">
        <v>6</v>
      </c>
      <c r="G59" s="357" t="s">
        <v>6</v>
      </c>
      <c r="H59" s="205" t="s">
        <v>6</v>
      </c>
      <c r="I59" s="216"/>
      <c r="J59" s="232">
        <v>11960</v>
      </c>
    </row>
    <row r="60" spans="1:10" x14ac:dyDescent="0.35">
      <c r="A60" s="46"/>
      <c r="B60" s="357" t="s">
        <v>158</v>
      </c>
      <c r="C60" s="357" t="s">
        <v>1205</v>
      </c>
      <c r="D60" s="46">
        <v>43184</v>
      </c>
      <c r="E60" s="239">
        <v>305</v>
      </c>
      <c r="F60" s="240" t="s">
        <v>60</v>
      </c>
      <c r="G60" s="52"/>
      <c r="H60" s="52"/>
      <c r="I60" s="52"/>
      <c r="J60" s="52"/>
    </row>
    <row r="61" spans="1:10" x14ac:dyDescent="0.35">
      <c r="A61" s="46"/>
      <c r="B61" s="357" t="s">
        <v>158</v>
      </c>
      <c r="C61" s="357" t="s">
        <v>742</v>
      </c>
      <c r="D61" s="205" t="s">
        <v>383</v>
      </c>
      <c r="E61" s="239">
        <v>5000</v>
      </c>
      <c r="F61" s="240" t="s">
        <v>60</v>
      </c>
      <c r="G61" s="52"/>
      <c r="H61" s="52"/>
      <c r="I61" s="52"/>
      <c r="J61" s="52"/>
    </row>
    <row r="62" spans="1:10" x14ac:dyDescent="0.35">
      <c r="A62" s="46"/>
      <c r="B62" s="357" t="s">
        <v>53</v>
      </c>
      <c r="C62" s="357" t="s">
        <v>1158</v>
      </c>
      <c r="D62" s="205" t="s">
        <v>311</v>
      </c>
      <c r="E62" s="239">
        <v>6655</v>
      </c>
      <c r="F62" s="240" t="s">
        <v>60</v>
      </c>
      <c r="G62" s="52"/>
      <c r="H62" s="52"/>
      <c r="I62" s="52"/>
      <c r="J62" s="52"/>
    </row>
    <row r="63" spans="1:10" ht="36" x14ac:dyDescent="0.35">
      <c r="A63" s="275"/>
      <c r="B63" s="233" t="s">
        <v>1207</v>
      </c>
      <c r="C63" s="52"/>
      <c r="D63" s="52"/>
      <c r="E63" s="52"/>
      <c r="F63" s="52"/>
      <c r="G63" s="52"/>
      <c r="H63" s="52"/>
      <c r="I63" s="52"/>
      <c r="J63" s="52"/>
    </row>
    <row r="64" spans="1:10" x14ac:dyDescent="0.35">
      <c r="A64" s="46">
        <v>43404</v>
      </c>
      <c r="B64" s="212" t="s">
        <v>663</v>
      </c>
      <c r="C64" s="212" t="s">
        <v>6</v>
      </c>
      <c r="D64" s="357" t="s">
        <v>6</v>
      </c>
      <c r="E64" s="357" t="s">
        <v>6</v>
      </c>
      <c r="F64" s="212" t="s">
        <v>6</v>
      </c>
      <c r="G64" s="212" t="s">
        <v>764</v>
      </c>
      <c r="H64" s="205" t="s">
        <v>575</v>
      </c>
      <c r="I64" s="50">
        <v>8505</v>
      </c>
      <c r="J64" s="216"/>
    </row>
    <row r="65" spans="1:10" x14ac:dyDescent="0.35">
      <c r="A65" s="357" t="s">
        <v>6</v>
      </c>
      <c r="B65" s="212" t="s">
        <v>1162</v>
      </c>
      <c r="C65" s="212" t="s">
        <v>6</v>
      </c>
      <c r="D65" s="357" t="s">
        <v>6</v>
      </c>
      <c r="E65" s="357" t="s">
        <v>6</v>
      </c>
      <c r="F65" s="212" t="s">
        <v>6</v>
      </c>
      <c r="G65" s="357" t="s">
        <v>6</v>
      </c>
      <c r="H65" s="205" t="s">
        <v>6</v>
      </c>
      <c r="I65" s="216"/>
      <c r="J65" s="232">
        <v>8505</v>
      </c>
    </row>
    <row r="66" spans="1:10" x14ac:dyDescent="0.35">
      <c r="A66" s="46"/>
      <c r="B66" s="357" t="s">
        <v>53</v>
      </c>
      <c r="C66" s="357" t="s">
        <v>1159</v>
      </c>
      <c r="D66" s="205" t="s">
        <v>311</v>
      </c>
      <c r="E66" s="239">
        <v>8505</v>
      </c>
      <c r="F66" s="240" t="s">
        <v>60</v>
      </c>
      <c r="G66" s="52"/>
      <c r="H66" s="52"/>
      <c r="I66" s="52"/>
      <c r="J66" s="52"/>
    </row>
    <row r="67" spans="1:10" ht="36" x14ac:dyDescent="0.35">
      <c r="A67" s="275"/>
      <c r="B67" s="233" t="s">
        <v>1208</v>
      </c>
      <c r="C67" s="52"/>
      <c r="D67" s="52"/>
      <c r="E67" s="52"/>
      <c r="F67" s="52"/>
      <c r="G67" s="52"/>
      <c r="H67" s="52"/>
      <c r="I67" s="52"/>
      <c r="J67" s="52"/>
    </row>
    <row r="68" spans="1:10" x14ac:dyDescent="0.35">
      <c r="A68" s="46">
        <v>43404</v>
      </c>
      <c r="B68" s="212" t="s">
        <v>663</v>
      </c>
      <c r="C68" s="212" t="s">
        <v>6</v>
      </c>
      <c r="D68" s="357" t="s">
        <v>6</v>
      </c>
      <c r="E68" s="357" t="s">
        <v>6</v>
      </c>
      <c r="F68" s="212" t="s">
        <v>6</v>
      </c>
      <c r="G68" s="212" t="s">
        <v>764</v>
      </c>
      <c r="H68" s="205" t="s">
        <v>577</v>
      </c>
      <c r="I68" s="50">
        <v>10000</v>
      </c>
      <c r="J68" s="216"/>
    </row>
    <row r="69" spans="1:10" x14ac:dyDescent="0.35">
      <c r="A69" s="357" t="s">
        <v>6</v>
      </c>
      <c r="B69" s="212" t="s">
        <v>1162</v>
      </c>
      <c r="C69" s="212" t="s">
        <v>6</v>
      </c>
      <c r="D69" s="357" t="s">
        <v>6</v>
      </c>
      <c r="E69" s="357" t="s">
        <v>6</v>
      </c>
      <c r="F69" s="212" t="s">
        <v>6</v>
      </c>
      <c r="G69" s="357" t="s">
        <v>6</v>
      </c>
      <c r="H69" s="205" t="s">
        <v>6</v>
      </c>
      <c r="I69" s="216"/>
      <c r="J69" s="232">
        <v>10000</v>
      </c>
    </row>
    <row r="70" spans="1:10" x14ac:dyDescent="0.35">
      <c r="A70" s="46"/>
      <c r="B70" s="357" t="s">
        <v>53</v>
      </c>
      <c r="C70" s="357" t="s">
        <v>1160</v>
      </c>
      <c r="D70" s="205" t="s">
        <v>311</v>
      </c>
      <c r="E70" s="239">
        <v>10000</v>
      </c>
      <c r="F70" s="240" t="s">
        <v>60</v>
      </c>
      <c r="G70" s="52"/>
      <c r="H70" s="52"/>
      <c r="I70" s="52"/>
      <c r="J70" s="52"/>
    </row>
    <row r="71" spans="1:10" ht="36" x14ac:dyDescent="0.35">
      <c r="A71" s="275"/>
      <c r="B71" s="233" t="s">
        <v>1209</v>
      </c>
      <c r="C71" s="52"/>
      <c r="D71" s="52"/>
      <c r="E71" s="52"/>
      <c r="F71" s="52"/>
      <c r="G71" s="52"/>
      <c r="H71" s="52"/>
      <c r="I71" s="52"/>
      <c r="J71" s="52"/>
    </row>
    <row r="72" spans="1:10" x14ac:dyDescent="0.35">
      <c r="A72" s="292">
        <v>43404</v>
      </c>
      <c r="B72" s="246" t="s">
        <v>1210</v>
      </c>
      <c r="C72" s="246" t="s">
        <v>6</v>
      </c>
      <c r="D72" s="356" t="s">
        <v>6</v>
      </c>
      <c r="E72" s="356" t="s">
        <v>6</v>
      </c>
      <c r="F72" s="246" t="s">
        <v>6</v>
      </c>
      <c r="G72" s="246" t="s">
        <v>764</v>
      </c>
      <c r="H72" s="250" t="s">
        <v>580</v>
      </c>
      <c r="I72" s="251">
        <v>777851.62</v>
      </c>
      <c r="J72" s="252"/>
    </row>
    <row r="73" spans="1:10" x14ac:dyDescent="0.35">
      <c r="A73" s="292"/>
      <c r="B73" s="356" t="s">
        <v>609</v>
      </c>
      <c r="C73" s="255"/>
      <c r="D73" s="255"/>
      <c r="E73" s="255"/>
      <c r="F73" s="255"/>
      <c r="G73" s="255"/>
      <c r="H73" s="255"/>
      <c r="I73" s="255"/>
      <c r="J73" s="255"/>
    </row>
    <row r="74" spans="1:10" x14ac:dyDescent="0.35">
      <c r="A74" s="292"/>
      <c r="B74" s="356" t="s">
        <v>646</v>
      </c>
      <c r="C74" s="257">
        <v>228286.5</v>
      </c>
      <c r="D74" s="258" t="s">
        <v>56</v>
      </c>
      <c r="E74" s="255"/>
      <c r="F74" s="255"/>
      <c r="G74" s="255"/>
      <c r="H74" s="255"/>
      <c r="I74" s="255"/>
      <c r="J74" s="255"/>
    </row>
    <row r="75" spans="1:10" x14ac:dyDescent="0.35">
      <c r="A75" s="292"/>
      <c r="B75" s="356" t="s">
        <v>647</v>
      </c>
      <c r="C75" s="257">
        <v>76095.5</v>
      </c>
      <c r="D75" s="258" t="s">
        <v>56</v>
      </c>
      <c r="E75" s="255"/>
      <c r="F75" s="255"/>
      <c r="G75" s="255"/>
      <c r="H75" s="255"/>
      <c r="I75" s="255"/>
      <c r="J75" s="255"/>
    </row>
    <row r="76" spans="1:10" x14ac:dyDescent="0.35">
      <c r="A76" s="292"/>
      <c r="B76" s="356" t="s">
        <v>648</v>
      </c>
      <c r="C76" s="257">
        <v>273943.8</v>
      </c>
      <c r="D76" s="258" t="s">
        <v>56</v>
      </c>
      <c r="E76" s="255"/>
      <c r="F76" s="255"/>
      <c r="G76" s="255"/>
      <c r="H76" s="255"/>
      <c r="I76" s="255"/>
      <c r="J76" s="255"/>
    </row>
    <row r="77" spans="1:10" x14ac:dyDescent="0.35">
      <c r="A77" s="292"/>
      <c r="B77" s="356" t="s">
        <v>649</v>
      </c>
      <c r="C77" s="257">
        <v>76095.5</v>
      </c>
      <c r="D77" s="258" t="s">
        <v>56</v>
      </c>
      <c r="E77" s="255"/>
      <c r="F77" s="255"/>
      <c r="G77" s="255"/>
      <c r="H77" s="255"/>
      <c r="I77" s="255"/>
      <c r="J77" s="255"/>
    </row>
    <row r="78" spans="1:10" x14ac:dyDescent="0.35">
      <c r="A78" s="292"/>
      <c r="B78" s="356" t="s">
        <v>650</v>
      </c>
      <c r="C78" s="257">
        <v>121758.89</v>
      </c>
      <c r="D78" s="258" t="s">
        <v>56</v>
      </c>
      <c r="E78" s="255"/>
      <c r="F78" s="255"/>
      <c r="G78" s="255"/>
      <c r="H78" s="255"/>
      <c r="I78" s="255"/>
      <c r="J78" s="255"/>
    </row>
    <row r="79" spans="1:10" x14ac:dyDescent="0.35">
      <c r="A79" s="292"/>
      <c r="B79" s="356" t="s">
        <v>651</v>
      </c>
      <c r="C79" s="257">
        <v>984.86</v>
      </c>
      <c r="D79" s="258" t="s">
        <v>56</v>
      </c>
      <c r="E79" s="255"/>
      <c r="F79" s="255"/>
      <c r="G79" s="255"/>
      <c r="H79" s="255"/>
      <c r="I79" s="255"/>
      <c r="J79" s="255"/>
    </row>
    <row r="80" spans="1:10" x14ac:dyDescent="0.35">
      <c r="A80" s="292"/>
      <c r="B80" s="356" t="s">
        <v>653</v>
      </c>
      <c r="C80" s="257">
        <v>656.57</v>
      </c>
      <c r="D80" s="258" t="s">
        <v>56</v>
      </c>
      <c r="E80" s="255"/>
      <c r="F80" s="255"/>
      <c r="G80" s="255"/>
      <c r="H80" s="255"/>
      <c r="I80" s="255"/>
      <c r="J80" s="255"/>
    </row>
    <row r="81" spans="1:10" x14ac:dyDescent="0.35">
      <c r="A81" s="292"/>
      <c r="B81" s="356" t="s">
        <v>654</v>
      </c>
      <c r="C81" s="257">
        <v>30</v>
      </c>
      <c r="D81" s="258" t="s">
        <v>56</v>
      </c>
      <c r="E81" s="255"/>
      <c r="F81" s="255"/>
      <c r="G81" s="255"/>
      <c r="H81" s="255"/>
      <c r="I81" s="255"/>
      <c r="J81" s="255"/>
    </row>
    <row r="82" spans="1:10" x14ac:dyDescent="0.35">
      <c r="A82" s="259" t="s">
        <v>6</v>
      </c>
      <c r="B82" s="246" t="s">
        <v>800</v>
      </c>
      <c r="C82" s="260" t="s">
        <v>6</v>
      </c>
      <c r="D82" s="259" t="s">
        <v>6</v>
      </c>
      <c r="E82" s="259" t="s">
        <v>6</v>
      </c>
      <c r="F82" s="260" t="s">
        <v>6</v>
      </c>
      <c r="G82" s="259" t="s">
        <v>6</v>
      </c>
      <c r="H82" s="379" t="s">
        <v>6</v>
      </c>
      <c r="I82" s="252"/>
      <c r="J82" s="253">
        <v>777851.62</v>
      </c>
    </row>
    <row r="83" spans="1:10" x14ac:dyDescent="0.35">
      <c r="A83" s="292"/>
      <c r="B83" s="356" t="s">
        <v>53</v>
      </c>
      <c r="C83" s="356" t="s">
        <v>1211</v>
      </c>
      <c r="D83" s="250" t="s">
        <v>311</v>
      </c>
      <c r="E83" s="257">
        <v>777851.62</v>
      </c>
      <c r="F83" s="258" t="s">
        <v>60</v>
      </c>
      <c r="G83" s="255"/>
      <c r="H83" s="255"/>
      <c r="I83" s="255"/>
      <c r="J83" s="255"/>
    </row>
    <row r="84" spans="1:10" ht="36" x14ac:dyDescent="0.35">
      <c r="A84" s="293"/>
      <c r="B84" s="254" t="s">
        <v>1212</v>
      </c>
      <c r="C84" s="255"/>
      <c r="D84" s="255"/>
      <c r="E84" s="255"/>
      <c r="F84" s="255"/>
      <c r="G84" s="255"/>
      <c r="H84" s="255"/>
      <c r="I84" s="255"/>
      <c r="J84" s="255"/>
    </row>
    <row r="85" spans="1:10" x14ac:dyDescent="0.35">
      <c r="A85" s="292">
        <v>43404</v>
      </c>
      <c r="B85" s="246" t="s">
        <v>860</v>
      </c>
      <c r="C85" s="246" t="s">
        <v>6</v>
      </c>
      <c r="D85" s="356" t="s">
        <v>6</v>
      </c>
      <c r="E85" s="356" t="s">
        <v>6</v>
      </c>
      <c r="F85" s="246" t="s">
        <v>6</v>
      </c>
      <c r="G85" s="246" t="s">
        <v>764</v>
      </c>
      <c r="H85" s="250" t="s">
        <v>585</v>
      </c>
      <c r="I85" s="251">
        <v>76095.5</v>
      </c>
      <c r="J85" s="252"/>
    </row>
    <row r="86" spans="1:10" x14ac:dyDescent="0.35">
      <c r="A86" s="356" t="s">
        <v>6</v>
      </c>
      <c r="B86" s="246" t="s">
        <v>802</v>
      </c>
      <c r="C86" s="246" t="s">
        <v>6</v>
      </c>
      <c r="D86" s="356" t="s">
        <v>6</v>
      </c>
      <c r="E86" s="356" t="s">
        <v>6</v>
      </c>
      <c r="F86" s="246" t="s">
        <v>6</v>
      </c>
      <c r="G86" s="356" t="s">
        <v>6</v>
      </c>
      <c r="H86" s="250" t="s">
        <v>6</v>
      </c>
      <c r="I86" s="380">
        <v>656.57</v>
      </c>
      <c r="J86" s="252"/>
    </row>
    <row r="87" spans="1:10" x14ac:dyDescent="0.35">
      <c r="A87" s="292"/>
      <c r="B87" s="356" t="s">
        <v>53</v>
      </c>
      <c r="C87" s="356" t="s">
        <v>1213</v>
      </c>
      <c r="D87" s="250" t="s">
        <v>311</v>
      </c>
      <c r="E87" s="257">
        <v>656.57</v>
      </c>
      <c r="F87" s="258" t="s">
        <v>56</v>
      </c>
      <c r="G87" s="255"/>
      <c r="H87" s="255"/>
      <c r="I87" s="255"/>
      <c r="J87" s="255"/>
    </row>
    <row r="88" spans="1:10" x14ac:dyDescent="0.35">
      <c r="A88" s="356" t="s">
        <v>6</v>
      </c>
      <c r="B88" s="246" t="s">
        <v>1210</v>
      </c>
      <c r="C88" s="246" t="s">
        <v>6</v>
      </c>
      <c r="D88" s="356" t="s">
        <v>6</v>
      </c>
      <c r="E88" s="356" t="s">
        <v>6</v>
      </c>
      <c r="F88" s="246" t="s">
        <v>6</v>
      </c>
      <c r="G88" s="356" t="s">
        <v>6</v>
      </c>
      <c r="H88" s="250" t="s">
        <v>6</v>
      </c>
      <c r="I88" s="252"/>
      <c r="J88" s="253">
        <v>76752.070000000007</v>
      </c>
    </row>
    <row r="89" spans="1:10" x14ac:dyDescent="0.35">
      <c r="A89" s="292"/>
      <c r="B89" s="356" t="s">
        <v>609</v>
      </c>
      <c r="C89" s="255"/>
      <c r="D89" s="255"/>
      <c r="E89" s="255"/>
      <c r="F89" s="255"/>
      <c r="G89" s="255"/>
      <c r="H89" s="255"/>
      <c r="I89" s="255"/>
      <c r="J89" s="255"/>
    </row>
    <row r="90" spans="1:10" x14ac:dyDescent="0.35">
      <c r="A90" s="292"/>
      <c r="B90" s="356" t="s">
        <v>649</v>
      </c>
      <c r="C90" s="257">
        <v>76095.5</v>
      </c>
      <c r="D90" s="258" t="s">
        <v>60</v>
      </c>
      <c r="E90" s="255"/>
      <c r="F90" s="255"/>
      <c r="G90" s="255"/>
      <c r="H90" s="255"/>
      <c r="I90" s="255"/>
      <c r="J90" s="255"/>
    </row>
    <row r="91" spans="1:10" x14ac:dyDescent="0.35">
      <c r="A91" s="292"/>
      <c r="B91" s="356" t="s">
        <v>653</v>
      </c>
      <c r="C91" s="257">
        <v>656.57</v>
      </c>
      <c r="D91" s="258" t="s">
        <v>60</v>
      </c>
      <c r="E91" s="255"/>
      <c r="F91" s="255"/>
      <c r="G91" s="255"/>
      <c r="H91" s="255"/>
      <c r="I91" s="255"/>
      <c r="J91" s="255"/>
    </row>
    <row r="92" spans="1:10" ht="36" x14ac:dyDescent="0.35">
      <c r="A92" s="293"/>
      <c r="B92" s="254" t="s">
        <v>1214</v>
      </c>
      <c r="C92" s="255"/>
      <c r="D92" s="255"/>
      <c r="E92" s="255"/>
      <c r="F92" s="255"/>
      <c r="G92" s="255"/>
      <c r="H92" s="255"/>
      <c r="I92" s="255"/>
      <c r="J92" s="255"/>
    </row>
    <row r="93" spans="1:10" x14ac:dyDescent="0.35">
      <c r="A93" s="46">
        <v>43404</v>
      </c>
      <c r="B93" s="212" t="s">
        <v>862</v>
      </c>
      <c r="C93" s="212" t="s">
        <v>6</v>
      </c>
      <c r="D93" s="357" t="s">
        <v>6</v>
      </c>
      <c r="E93" s="357" t="s">
        <v>6</v>
      </c>
      <c r="F93" s="212" t="s">
        <v>6</v>
      </c>
      <c r="G93" s="212" t="s">
        <v>764</v>
      </c>
      <c r="H93" s="205" t="s">
        <v>589</v>
      </c>
      <c r="I93" s="50">
        <v>76095.5</v>
      </c>
      <c r="J93" s="216"/>
    </row>
    <row r="94" spans="1:10" x14ac:dyDescent="0.35">
      <c r="A94" s="46"/>
      <c r="B94" s="357" t="s">
        <v>53</v>
      </c>
      <c r="C94" s="357" t="s">
        <v>1215</v>
      </c>
      <c r="D94" s="205" t="s">
        <v>864</v>
      </c>
      <c r="E94" s="239">
        <v>76095.5</v>
      </c>
      <c r="F94" s="240" t="s">
        <v>56</v>
      </c>
      <c r="G94" s="52"/>
      <c r="H94" s="52"/>
      <c r="I94" s="52"/>
      <c r="J94" s="52"/>
    </row>
    <row r="95" spans="1:10" x14ac:dyDescent="0.35">
      <c r="A95" s="357" t="s">
        <v>6</v>
      </c>
      <c r="B95" s="212" t="s">
        <v>865</v>
      </c>
      <c r="C95" s="212" t="s">
        <v>6</v>
      </c>
      <c r="D95" s="357" t="s">
        <v>6</v>
      </c>
      <c r="E95" s="357" t="s">
        <v>6</v>
      </c>
      <c r="F95" s="212" t="s">
        <v>6</v>
      </c>
      <c r="G95" s="357" t="s">
        <v>6</v>
      </c>
      <c r="H95" s="205" t="s">
        <v>6</v>
      </c>
      <c r="I95" s="216"/>
      <c r="J95" s="232">
        <v>76095.5</v>
      </c>
    </row>
    <row r="96" spans="1:10" ht="48" x14ac:dyDescent="0.35">
      <c r="A96" s="46"/>
      <c r="B96" s="233" t="s">
        <v>1216</v>
      </c>
      <c r="C96" s="52"/>
      <c r="D96" s="52"/>
      <c r="E96" s="52"/>
      <c r="F96" s="52"/>
      <c r="G96" s="52"/>
      <c r="H96" s="52"/>
      <c r="I96" s="52"/>
      <c r="J96" s="52"/>
    </row>
    <row r="97" spans="1:10" x14ac:dyDescent="0.35">
      <c r="A97" s="292">
        <v>43404</v>
      </c>
      <c r="B97" s="246" t="s">
        <v>1210</v>
      </c>
      <c r="C97" s="246" t="s">
        <v>6</v>
      </c>
      <c r="D97" s="356" t="s">
        <v>6</v>
      </c>
      <c r="E97" s="356" t="s">
        <v>6</v>
      </c>
      <c r="F97" s="246" t="s">
        <v>6</v>
      </c>
      <c r="G97" s="246" t="s">
        <v>764</v>
      </c>
      <c r="H97" s="250" t="s">
        <v>591</v>
      </c>
      <c r="I97" s="251">
        <v>73000</v>
      </c>
      <c r="J97" s="252"/>
    </row>
    <row r="98" spans="1:10" x14ac:dyDescent="0.35">
      <c r="A98" s="292"/>
      <c r="B98" s="356" t="s">
        <v>609</v>
      </c>
      <c r="C98" s="255"/>
      <c r="D98" s="255"/>
      <c r="E98" s="255"/>
      <c r="F98" s="255"/>
      <c r="G98" s="255"/>
      <c r="H98" s="255"/>
      <c r="I98" s="255"/>
      <c r="J98" s="255"/>
    </row>
    <row r="99" spans="1:10" x14ac:dyDescent="0.35">
      <c r="A99" s="292"/>
      <c r="B99" s="356" t="s">
        <v>855</v>
      </c>
      <c r="C99" s="257">
        <v>48000</v>
      </c>
      <c r="D99" s="258" t="s">
        <v>56</v>
      </c>
      <c r="E99" s="255"/>
      <c r="F99" s="255"/>
      <c r="G99" s="255"/>
      <c r="H99" s="255"/>
      <c r="I99" s="255"/>
      <c r="J99" s="255"/>
    </row>
    <row r="100" spans="1:10" x14ac:dyDescent="0.35">
      <c r="A100" s="292"/>
      <c r="B100" s="356" t="s">
        <v>852</v>
      </c>
      <c r="C100" s="257">
        <v>25000</v>
      </c>
      <c r="D100" s="258" t="s">
        <v>56</v>
      </c>
      <c r="E100" s="255"/>
      <c r="F100" s="255"/>
      <c r="G100" s="255"/>
      <c r="H100" s="255"/>
      <c r="I100" s="255"/>
      <c r="J100" s="255"/>
    </row>
    <row r="101" spans="1:10" x14ac:dyDescent="0.35">
      <c r="A101" s="259" t="s">
        <v>6</v>
      </c>
      <c r="B101" s="246" t="s">
        <v>856</v>
      </c>
      <c r="C101" s="260" t="s">
        <v>6</v>
      </c>
      <c r="D101" s="259" t="s">
        <v>6</v>
      </c>
      <c r="E101" s="259" t="s">
        <v>6</v>
      </c>
      <c r="F101" s="260" t="s">
        <v>6</v>
      </c>
      <c r="G101" s="259" t="s">
        <v>6</v>
      </c>
      <c r="H101" s="379" t="s">
        <v>6</v>
      </c>
      <c r="I101" s="252"/>
      <c r="J101" s="253">
        <v>48000</v>
      </c>
    </row>
    <row r="102" spans="1:10" x14ac:dyDescent="0.35">
      <c r="A102" s="292"/>
      <c r="B102" s="356" t="s">
        <v>53</v>
      </c>
      <c r="C102" s="356" t="s">
        <v>1217</v>
      </c>
      <c r="D102" s="250" t="s">
        <v>311</v>
      </c>
      <c r="E102" s="257">
        <v>44000</v>
      </c>
      <c r="F102" s="258" t="s">
        <v>60</v>
      </c>
      <c r="G102" s="255"/>
      <c r="H102" s="255"/>
      <c r="I102" s="255"/>
      <c r="J102" s="255"/>
    </row>
    <row r="103" spans="1:10" x14ac:dyDescent="0.35">
      <c r="A103" s="292"/>
      <c r="B103" s="356" t="s">
        <v>53</v>
      </c>
      <c r="C103" s="356" t="s">
        <v>1218</v>
      </c>
      <c r="D103" s="250" t="s">
        <v>311</v>
      </c>
      <c r="E103" s="257">
        <v>4000</v>
      </c>
      <c r="F103" s="258" t="s">
        <v>60</v>
      </c>
      <c r="G103" s="255"/>
      <c r="H103" s="255"/>
      <c r="I103" s="255"/>
      <c r="J103" s="255"/>
    </row>
    <row r="104" spans="1:10" x14ac:dyDescent="0.35">
      <c r="A104" s="259" t="s">
        <v>6</v>
      </c>
      <c r="B104" s="246" t="s">
        <v>800</v>
      </c>
      <c r="C104" s="260" t="s">
        <v>6</v>
      </c>
      <c r="D104" s="259" t="s">
        <v>6</v>
      </c>
      <c r="E104" s="259" t="s">
        <v>6</v>
      </c>
      <c r="F104" s="260" t="s">
        <v>6</v>
      </c>
      <c r="G104" s="259" t="s">
        <v>6</v>
      </c>
      <c r="H104" s="379" t="s">
        <v>6</v>
      </c>
      <c r="I104" s="252"/>
      <c r="J104" s="253">
        <v>25000</v>
      </c>
    </row>
    <row r="105" spans="1:10" x14ac:dyDescent="0.35">
      <c r="A105" s="292"/>
      <c r="B105" s="356" t="s">
        <v>53</v>
      </c>
      <c r="C105" s="356" t="s">
        <v>1219</v>
      </c>
      <c r="D105" s="250" t="s">
        <v>311</v>
      </c>
      <c r="E105" s="257">
        <v>25000</v>
      </c>
      <c r="F105" s="258" t="s">
        <v>60</v>
      </c>
      <c r="G105" s="255"/>
      <c r="H105" s="255"/>
      <c r="I105" s="255"/>
      <c r="J105" s="255"/>
    </row>
    <row r="106" spans="1:10" ht="36" x14ac:dyDescent="0.35">
      <c r="A106" s="293"/>
      <c r="B106" s="254" t="s">
        <v>1220</v>
      </c>
      <c r="C106" s="255"/>
      <c r="D106" s="255"/>
      <c r="E106" s="255"/>
      <c r="F106" s="255"/>
      <c r="G106" s="255"/>
      <c r="H106" s="255"/>
      <c r="I106" s="255"/>
      <c r="J106" s="255"/>
    </row>
    <row r="107" spans="1:10" x14ac:dyDescent="0.35">
      <c r="A107" s="292">
        <v>43404</v>
      </c>
      <c r="B107" s="246" t="s">
        <v>758</v>
      </c>
      <c r="C107" s="246" t="s">
        <v>6</v>
      </c>
      <c r="D107" s="356" t="s">
        <v>6</v>
      </c>
      <c r="E107" s="356" t="s">
        <v>6</v>
      </c>
      <c r="F107" s="246" t="s">
        <v>6</v>
      </c>
      <c r="G107" s="246" t="s">
        <v>764</v>
      </c>
      <c r="H107" s="250" t="s">
        <v>594</v>
      </c>
      <c r="I107" s="251">
        <v>2292517.7200000002</v>
      </c>
      <c r="J107" s="252"/>
    </row>
    <row r="108" spans="1:10" x14ac:dyDescent="0.35">
      <c r="A108" s="356" t="s">
        <v>6</v>
      </c>
      <c r="B108" s="246" t="s">
        <v>1210</v>
      </c>
      <c r="C108" s="246" t="s">
        <v>6</v>
      </c>
      <c r="D108" s="356" t="s">
        <v>6</v>
      </c>
      <c r="E108" s="356" t="s">
        <v>6</v>
      </c>
      <c r="F108" s="246" t="s">
        <v>6</v>
      </c>
      <c r="G108" s="356" t="s">
        <v>6</v>
      </c>
      <c r="H108" s="250" t="s">
        <v>6</v>
      </c>
      <c r="I108" s="252"/>
      <c r="J108" s="253">
        <v>800595.22</v>
      </c>
    </row>
    <row r="109" spans="1:10" x14ac:dyDescent="0.35">
      <c r="A109" s="292"/>
      <c r="B109" s="356" t="s">
        <v>609</v>
      </c>
      <c r="C109" s="255"/>
      <c r="D109" s="255"/>
      <c r="E109" s="255"/>
      <c r="F109" s="255"/>
      <c r="G109" s="255"/>
      <c r="H109" s="255"/>
      <c r="I109" s="255"/>
      <c r="J109" s="255"/>
    </row>
    <row r="110" spans="1:10" x14ac:dyDescent="0.35">
      <c r="A110" s="292"/>
      <c r="B110" s="356" t="s">
        <v>617</v>
      </c>
      <c r="C110" s="257">
        <v>17854.52</v>
      </c>
      <c r="D110" s="258" t="s">
        <v>60</v>
      </c>
      <c r="E110" s="255"/>
      <c r="F110" s="255"/>
      <c r="G110" s="255"/>
      <c r="H110" s="255"/>
      <c r="I110" s="255"/>
      <c r="J110" s="255"/>
    </row>
    <row r="111" spans="1:10" x14ac:dyDescent="0.35">
      <c r="A111" s="292"/>
      <c r="B111" s="356" t="s">
        <v>610</v>
      </c>
      <c r="C111" s="257">
        <v>4134.5200000000004</v>
      </c>
      <c r="D111" s="258" t="s">
        <v>60</v>
      </c>
      <c r="E111" s="255"/>
      <c r="F111" s="255"/>
      <c r="G111" s="255"/>
      <c r="H111" s="255"/>
      <c r="I111" s="255"/>
      <c r="J111" s="255"/>
    </row>
    <row r="112" spans="1:10" x14ac:dyDescent="0.35">
      <c r="A112" s="292"/>
      <c r="B112" s="356" t="s">
        <v>613</v>
      </c>
      <c r="C112" s="257">
        <v>248.07</v>
      </c>
      <c r="D112" s="258" t="s">
        <v>60</v>
      </c>
      <c r="E112" s="255"/>
      <c r="F112" s="255"/>
      <c r="G112" s="255"/>
      <c r="H112" s="255"/>
      <c r="I112" s="255"/>
      <c r="J112" s="255"/>
    </row>
    <row r="113" spans="1:10" x14ac:dyDescent="0.35">
      <c r="A113" s="292"/>
      <c r="B113" s="356" t="s">
        <v>614</v>
      </c>
      <c r="C113" s="257">
        <v>1157.67</v>
      </c>
      <c r="D113" s="258" t="s">
        <v>60</v>
      </c>
      <c r="E113" s="255"/>
      <c r="F113" s="255"/>
      <c r="G113" s="255"/>
      <c r="H113" s="255"/>
      <c r="I113" s="255"/>
      <c r="J113" s="255"/>
    </row>
    <row r="114" spans="1:10" x14ac:dyDescent="0.35">
      <c r="A114" s="292"/>
      <c r="B114" s="356" t="s">
        <v>612</v>
      </c>
      <c r="C114" s="257">
        <v>2480.71</v>
      </c>
      <c r="D114" s="258" t="s">
        <v>60</v>
      </c>
      <c r="E114" s="255"/>
      <c r="F114" s="255"/>
      <c r="G114" s="255"/>
      <c r="H114" s="255"/>
      <c r="I114" s="255"/>
      <c r="J114" s="255"/>
    </row>
    <row r="115" spans="1:10" x14ac:dyDescent="0.35">
      <c r="A115" s="292"/>
      <c r="B115" s="356" t="s">
        <v>611</v>
      </c>
      <c r="C115" s="257">
        <v>620.17999999999995</v>
      </c>
      <c r="D115" s="258" t="s">
        <v>60</v>
      </c>
      <c r="E115" s="255"/>
      <c r="F115" s="255"/>
      <c r="G115" s="255"/>
      <c r="H115" s="255"/>
      <c r="I115" s="255"/>
      <c r="J115" s="255"/>
    </row>
    <row r="116" spans="1:10" x14ac:dyDescent="0.35">
      <c r="A116" s="292"/>
      <c r="B116" s="356" t="s">
        <v>650</v>
      </c>
      <c r="C116" s="257">
        <v>121758.89</v>
      </c>
      <c r="D116" s="258" t="s">
        <v>60</v>
      </c>
      <c r="E116" s="255"/>
      <c r="F116" s="255"/>
      <c r="G116" s="255"/>
      <c r="H116" s="255"/>
      <c r="I116" s="255"/>
      <c r="J116" s="255"/>
    </row>
    <row r="117" spans="1:10" x14ac:dyDescent="0.35">
      <c r="A117" s="292"/>
      <c r="B117" s="356" t="s">
        <v>646</v>
      </c>
      <c r="C117" s="257">
        <v>228286.5</v>
      </c>
      <c r="D117" s="258" t="s">
        <v>60</v>
      </c>
      <c r="E117" s="255"/>
      <c r="F117" s="255"/>
      <c r="G117" s="255"/>
      <c r="H117" s="255"/>
      <c r="I117" s="255"/>
      <c r="J117" s="255"/>
    </row>
    <row r="118" spans="1:10" x14ac:dyDescent="0.35">
      <c r="A118" s="292"/>
      <c r="B118" s="356" t="s">
        <v>654</v>
      </c>
      <c r="C118" s="257">
        <v>30</v>
      </c>
      <c r="D118" s="258" t="s">
        <v>60</v>
      </c>
      <c r="E118" s="255"/>
      <c r="F118" s="255"/>
      <c r="G118" s="255"/>
      <c r="H118" s="255"/>
      <c r="I118" s="255"/>
      <c r="J118" s="255"/>
    </row>
    <row r="119" spans="1:10" x14ac:dyDescent="0.35">
      <c r="A119" s="292"/>
      <c r="B119" s="356" t="s">
        <v>647</v>
      </c>
      <c r="C119" s="257">
        <v>76095.5</v>
      </c>
      <c r="D119" s="258" t="s">
        <v>60</v>
      </c>
      <c r="E119" s="255"/>
      <c r="F119" s="255"/>
      <c r="G119" s="255"/>
      <c r="H119" s="255"/>
      <c r="I119" s="255"/>
      <c r="J119" s="255"/>
    </row>
    <row r="120" spans="1:10" x14ac:dyDescent="0.35">
      <c r="A120" s="292"/>
      <c r="B120" s="356" t="s">
        <v>648</v>
      </c>
      <c r="C120" s="257">
        <v>273943.8</v>
      </c>
      <c r="D120" s="258" t="s">
        <v>60</v>
      </c>
      <c r="E120" s="255"/>
      <c r="F120" s="255"/>
      <c r="G120" s="255"/>
      <c r="H120" s="255"/>
      <c r="I120" s="255"/>
      <c r="J120" s="255"/>
    </row>
    <row r="121" spans="1:10" x14ac:dyDescent="0.35">
      <c r="A121" s="292"/>
      <c r="B121" s="356" t="s">
        <v>651</v>
      </c>
      <c r="C121" s="257">
        <v>984.86</v>
      </c>
      <c r="D121" s="258" t="s">
        <v>60</v>
      </c>
      <c r="E121" s="255"/>
      <c r="F121" s="255"/>
      <c r="G121" s="255"/>
      <c r="H121" s="255"/>
      <c r="I121" s="255"/>
      <c r="J121" s="255"/>
    </row>
    <row r="122" spans="1:10" x14ac:dyDescent="0.35">
      <c r="A122" s="292"/>
      <c r="B122" s="356" t="s">
        <v>855</v>
      </c>
      <c r="C122" s="257">
        <v>48000</v>
      </c>
      <c r="D122" s="258" t="s">
        <v>60</v>
      </c>
      <c r="E122" s="255"/>
      <c r="F122" s="255"/>
      <c r="G122" s="255"/>
      <c r="H122" s="255"/>
      <c r="I122" s="255"/>
      <c r="J122" s="255"/>
    </row>
    <row r="123" spans="1:10" x14ac:dyDescent="0.35">
      <c r="A123" s="292"/>
      <c r="B123" s="356" t="s">
        <v>852</v>
      </c>
      <c r="C123" s="257">
        <v>25000</v>
      </c>
      <c r="D123" s="258" t="s">
        <v>60</v>
      </c>
      <c r="E123" s="255"/>
      <c r="F123" s="255"/>
      <c r="G123" s="255"/>
      <c r="H123" s="255"/>
      <c r="I123" s="255"/>
      <c r="J123" s="255"/>
    </row>
    <row r="124" spans="1:10" x14ac:dyDescent="0.35">
      <c r="A124" s="356" t="s">
        <v>6</v>
      </c>
      <c r="B124" s="246" t="s">
        <v>1221</v>
      </c>
      <c r="C124" s="246" t="s">
        <v>6</v>
      </c>
      <c r="D124" s="356" t="s">
        <v>6</v>
      </c>
      <c r="E124" s="356" t="s">
        <v>6</v>
      </c>
      <c r="F124" s="246" t="s">
        <v>6</v>
      </c>
      <c r="G124" s="356" t="s">
        <v>6</v>
      </c>
      <c r="H124" s="250" t="s">
        <v>6</v>
      </c>
      <c r="I124" s="252"/>
      <c r="J124" s="253">
        <v>1491922.5</v>
      </c>
    </row>
    <row r="125" spans="1:10" ht="60" x14ac:dyDescent="0.35">
      <c r="A125" s="293"/>
      <c r="B125" s="254" t="s">
        <v>1222</v>
      </c>
      <c r="C125" s="255"/>
      <c r="D125" s="255"/>
      <c r="E125" s="255"/>
      <c r="F125" s="255"/>
      <c r="G125" s="255"/>
      <c r="H125" s="255"/>
      <c r="I125" s="255"/>
      <c r="J125" s="255"/>
    </row>
    <row r="126" spans="1:10" x14ac:dyDescent="0.35">
      <c r="A126" s="292">
        <v>43404</v>
      </c>
      <c r="B126" s="246" t="s">
        <v>1223</v>
      </c>
      <c r="C126" s="246" t="s">
        <v>6</v>
      </c>
      <c r="D126" s="356" t="s">
        <v>6</v>
      </c>
      <c r="E126" s="356" t="s">
        <v>6</v>
      </c>
      <c r="F126" s="246" t="s">
        <v>6</v>
      </c>
      <c r="G126" s="246" t="s">
        <v>764</v>
      </c>
      <c r="H126" s="250" t="s">
        <v>598</v>
      </c>
      <c r="I126" s="251">
        <v>821</v>
      </c>
      <c r="J126" s="252"/>
    </row>
    <row r="127" spans="1:10" x14ac:dyDescent="0.35">
      <c r="A127" s="356" t="s">
        <v>6</v>
      </c>
      <c r="B127" s="246" t="s">
        <v>1224</v>
      </c>
      <c r="C127" s="246" t="s">
        <v>6</v>
      </c>
      <c r="D127" s="356" t="s">
        <v>6</v>
      </c>
      <c r="E127" s="356" t="s">
        <v>6</v>
      </c>
      <c r="F127" s="246" t="s">
        <v>6</v>
      </c>
      <c r="G127" s="356" t="s">
        <v>6</v>
      </c>
      <c r="H127" s="250" t="s">
        <v>6</v>
      </c>
      <c r="I127" s="380">
        <v>4640</v>
      </c>
      <c r="J127" s="252"/>
    </row>
    <row r="128" spans="1:10" x14ac:dyDescent="0.35">
      <c r="A128" s="356" t="s">
        <v>6</v>
      </c>
      <c r="B128" s="246" t="s">
        <v>1225</v>
      </c>
      <c r="C128" s="246" t="s">
        <v>6</v>
      </c>
      <c r="D128" s="356" t="s">
        <v>6</v>
      </c>
      <c r="E128" s="356" t="s">
        <v>6</v>
      </c>
      <c r="F128" s="246" t="s">
        <v>6</v>
      </c>
      <c r="G128" s="356" t="s">
        <v>6</v>
      </c>
      <c r="H128" s="250" t="s">
        <v>6</v>
      </c>
      <c r="I128" s="380">
        <v>1404</v>
      </c>
      <c r="J128" s="252"/>
    </row>
    <row r="129" spans="1:22" s="53" customFormat="1" x14ac:dyDescent="0.35">
      <c r="A129" s="447" t="s">
        <v>6</v>
      </c>
      <c r="B129" s="448" t="s">
        <v>1226</v>
      </c>
      <c r="C129" s="448" t="s">
        <v>6</v>
      </c>
      <c r="D129" s="447" t="s">
        <v>6</v>
      </c>
      <c r="E129" s="447" t="s">
        <v>6</v>
      </c>
      <c r="F129" s="448" t="s">
        <v>6</v>
      </c>
      <c r="G129" s="447" t="s">
        <v>6</v>
      </c>
      <c r="H129" s="449" t="s">
        <v>6</v>
      </c>
      <c r="I129" s="450">
        <v>533</v>
      </c>
      <c r="J129" s="451"/>
      <c r="K129" s="103"/>
      <c r="L129" s="103"/>
      <c r="M129" s="103"/>
      <c r="N129" s="103"/>
      <c r="O129" s="103"/>
      <c r="P129" s="103"/>
      <c r="Q129" s="103"/>
      <c r="R129" s="103"/>
      <c r="S129" s="103"/>
      <c r="T129" s="103"/>
      <c r="U129" s="103"/>
      <c r="V129" s="103"/>
    </row>
    <row r="130" spans="1:22" s="53" customFormat="1" x14ac:dyDescent="0.35">
      <c r="A130" s="447" t="s">
        <v>6</v>
      </c>
      <c r="B130" s="448" t="s">
        <v>1227</v>
      </c>
      <c r="C130" s="448" t="s">
        <v>6</v>
      </c>
      <c r="D130" s="447" t="s">
        <v>6</v>
      </c>
      <c r="E130" s="447" t="s">
        <v>6</v>
      </c>
      <c r="F130" s="448" t="s">
        <v>6</v>
      </c>
      <c r="G130" s="447" t="s">
        <v>6</v>
      </c>
      <c r="H130" s="449" t="s">
        <v>6</v>
      </c>
      <c r="I130" s="450">
        <v>25</v>
      </c>
      <c r="J130" s="451"/>
      <c r="K130" s="103"/>
      <c r="L130" s="103"/>
      <c r="M130" s="103"/>
      <c r="N130" s="103"/>
      <c r="O130" s="103"/>
      <c r="P130" s="103"/>
      <c r="Q130" s="103"/>
      <c r="R130" s="103"/>
      <c r="S130" s="103"/>
      <c r="T130" s="103"/>
      <c r="U130" s="103"/>
      <c r="V130" s="103"/>
    </row>
    <row r="131" spans="1:22" s="53" customFormat="1" x14ac:dyDescent="0.35">
      <c r="A131" s="447" t="s">
        <v>6</v>
      </c>
      <c r="B131" s="448" t="s">
        <v>1228</v>
      </c>
      <c r="C131" s="448" t="s">
        <v>6</v>
      </c>
      <c r="D131" s="447" t="s">
        <v>6</v>
      </c>
      <c r="E131" s="447" t="s">
        <v>6</v>
      </c>
      <c r="F131" s="448" t="s">
        <v>6</v>
      </c>
      <c r="G131" s="447" t="s">
        <v>6</v>
      </c>
      <c r="H131" s="449" t="s">
        <v>6</v>
      </c>
      <c r="I131" s="450">
        <v>95</v>
      </c>
      <c r="J131" s="451"/>
      <c r="K131" s="103"/>
      <c r="L131" s="103"/>
      <c r="M131" s="103"/>
      <c r="N131" s="103"/>
      <c r="O131" s="103"/>
      <c r="P131" s="103"/>
      <c r="Q131" s="103"/>
      <c r="R131" s="103"/>
      <c r="S131" s="103"/>
      <c r="T131" s="103"/>
      <c r="U131" s="103"/>
      <c r="V131" s="103"/>
    </row>
    <row r="132" spans="1:22" x14ac:dyDescent="0.35">
      <c r="A132" s="447" t="s">
        <v>6</v>
      </c>
      <c r="B132" s="448" t="s">
        <v>1229</v>
      </c>
      <c r="C132" s="448" t="s">
        <v>6</v>
      </c>
      <c r="D132" s="447" t="s">
        <v>6</v>
      </c>
      <c r="E132" s="447" t="s">
        <v>6</v>
      </c>
      <c r="F132" s="448" t="s">
        <v>6</v>
      </c>
      <c r="G132" s="447" t="s">
        <v>6</v>
      </c>
      <c r="H132" s="449" t="s">
        <v>6</v>
      </c>
      <c r="I132" s="450">
        <v>150</v>
      </c>
      <c r="J132" s="451"/>
      <c r="K132" s="103"/>
      <c r="L132" s="103"/>
      <c r="M132" s="103"/>
      <c r="N132" s="103"/>
      <c r="O132" s="103"/>
      <c r="P132" s="103"/>
      <c r="Q132" s="103"/>
      <c r="R132" s="103"/>
      <c r="S132" s="103"/>
      <c r="T132" s="103"/>
      <c r="U132" s="103"/>
      <c r="V132" s="103"/>
    </row>
    <row r="133" spans="1:22" x14ac:dyDescent="0.35">
      <c r="A133" s="447" t="s">
        <v>6</v>
      </c>
      <c r="B133" s="448" t="s">
        <v>1230</v>
      </c>
      <c r="C133" s="448" t="s">
        <v>6</v>
      </c>
      <c r="D133" s="447" t="s">
        <v>6</v>
      </c>
      <c r="E133" s="447" t="s">
        <v>6</v>
      </c>
      <c r="F133" s="448" t="s">
        <v>6</v>
      </c>
      <c r="G133" s="447" t="s">
        <v>6</v>
      </c>
      <c r="H133" s="449" t="s">
        <v>6</v>
      </c>
      <c r="I133" s="450">
        <v>20</v>
      </c>
      <c r="J133" s="451"/>
      <c r="K133" s="103"/>
      <c r="L133" s="103"/>
      <c r="M133" s="103"/>
      <c r="N133" s="103"/>
      <c r="O133" s="103"/>
      <c r="P133" s="103"/>
      <c r="Q133" s="103"/>
      <c r="R133" s="103"/>
      <c r="S133" s="103"/>
      <c r="T133" s="103"/>
      <c r="U133" s="103"/>
      <c r="V133" s="103"/>
    </row>
    <row r="134" spans="1:22" x14ac:dyDescent="0.35">
      <c r="A134" s="447" t="s">
        <v>6</v>
      </c>
      <c r="B134" s="448" t="s">
        <v>1231</v>
      </c>
      <c r="C134" s="448" t="s">
        <v>6</v>
      </c>
      <c r="D134" s="447" t="s">
        <v>6</v>
      </c>
      <c r="E134" s="447" t="s">
        <v>6</v>
      </c>
      <c r="F134" s="448" t="s">
        <v>6</v>
      </c>
      <c r="G134" s="447" t="s">
        <v>6</v>
      </c>
      <c r="H134" s="449" t="s">
        <v>6</v>
      </c>
      <c r="I134" s="450">
        <v>14924</v>
      </c>
      <c r="J134" s="451"/>
      <c r="K134" s="103"/>
      <c r="L134" s="103"/>
      <c r="M134" s="103"/>
      <c r="N134" s="103"/>
      <c r="O134" s="103"/>
      <c r="P134" s="103"/>
      <c r="Q134" s="103"/>
      <c r="R134" s="103"/>
      <c r="S134" s="103"/>
      <c r="T134" s="103"/>
      <c r="U134" s="103"/>
      <c r="V134" s="103"/>
    </row>
    <row r="135" spans="1:22" x14ac:dyDescent="0.35">
      <c r="A135" s="447" t="s">
        <v>6</v>
      </c>
      <c r="B135" s="448" t="s">
        <v>1232</v>
      </c>
      <c r="C135" s="448" t="s">
        <v>6</v>
      </c>
      <c r="D135" s="447" t="s">
        <v>6</v>
      </c>
      <c r="E135" s="447" t="s">
        <v>6</v>
      </c>
      <c r="F135" s="448" t="s">
        <v>6</v>
      </c>
      <c r="G135" s="447" t="s">
        <v>6</v>
      </c>
      <c r="H135" s="449" t="s">
        <v>6</v>
      </c>
      <c r="I135" s="450">
        <v>41087</v>
      </c>
      <c r="J135" s="451"/>
      <c r="K135" s="103"/>
      <c r="L135" s="103"/>
      <c r="M135" s="103"/>
      <c r="N135" s="103"/>
      <c r="O135" s="103"/>
      <c r="P135" s="103"/>
      <c r="Q135" s="103"/>
      <c r="R135" s="103"/>
      <c r="S135" s="103"/>
      <c r="T135" s="103"/>
      <c r="U135" s="103"/>
      <c r="V135" s="103"/>
    </row>
    <row r="136" spans="1:22" x14ac:dyDescent="0.35">
      <c r="A136" s="447" t="s">
        <v>6</v>
      </c>
      <c r="B136" s="448" t="s">
        <v>1233</v>
      </c>
      <c r="C136" s="448" t="s">
        <v>6</v>
      </c>
      <c r="D136" s="447" t="s">
        <v>6</v>
      </c>
      <c r="E136" s="447" t="s">
        <v>6</v>
      </c>
      <c r="F136" s="448" t="s">
        <v>6</v>
      </c>
      <c r="G136" s="447" t="s">
        <v>6</v>
      </c>
      <c r="H136" s="449" t="s">
        <v>6</v>
      </c>
      <c r="I136" s="451"/>
      <c r="J136" s="452">
        <v>821</v>
      </c>
      <c r="K136" s="103"/>
      <c r="L136" s="103"/>
      <c r="M136" s="103"/>
      <c r="N136" s="103"/>
      <c r="O136" s="103"/>
      <c r="P136" s="103"/>
      <c r="Q136" s="103"/>
      <c r="R136" s="103"/>
      <c r="S136" s="103"/>
      <c r="T136" s="103"/>
      <c r="U136" s="103"/>
      <c r="V136" s="103"/>
    </row>
    <row r="137" spans="1:22" x14ac:dyDescent="0.35">
      <c r="A137" s="356" t="s">
        <v>6</v>
      </c>
      <c r="B137" s="246" t="s">
        <v>1234</v>
      </c>
      <c r="C137" s="246" t="s">
        <v>6</v>
      </c>
      <c r="D137" s="356" t="s">
        <v>6</v>
      </c>
      <c r="E137" s="356" t="s">
        <v>6</v>
      </c>
      <c r="F137" s="246" t="s">
        <v>6</v>
      </c>
      <c r="G137" s="356" t="s">
        <v>6</v>
      </c>
      <c r="H137" s="250" t="s">
        <v>6</v>
      </c>
      <c r="I137" s="252"/>
      <c r="J137" s="253">
        <v>4640</v>
      </c>
    </row>
    <row r="138" spans="1:22" x14ac:dyDescent="0.35">
      <c r="A138" s="356" t="s">
        <v>6</v>
      </c>
      <c r="B138" s="246" t="s">
        <v>1235</v>
      </c>
      <c r="C138" s="246" t="s">
        <v>6</v>
      </c>
      <c r="D138" s="356" t="s">
        <v>6</v>
      </c>
      <c r="E138" s="356" t="s">
        <v>6</v>
      </c>
      <c r="F138" s="246" t="s">
        <v>6</v>
      </c>
      <c r="G138" s="356" t="s">
        <v>6</v>
      </c>
      <c r="H138" s="250" t="s">
        <v>6</v>
      </c>
      <c r="I138" s="252"/>
      <c r="J138" s="253">
        <v>1404</v>
      </c>
    </row>
    <row r="139" spans="1:22" x14ac:dyDescent="0.35">
      <c r="A139" s="356" t="s">
        <v>6</v>
      </c>
      <c r="B139" s="246" t="s">
        <v>1236</v>
      </c>
      <c r="C139" s="246" t="s">
        <v>6</v>
      </c>
      <c r="D139" s="356" t="s">
        <v>6</v>
      </c>
      <c r="E139" s="356" t="s">
        <v>6</v>
      </c>
      <c r="F139" s="246" t="s">
        <v>6</v>
      </c>
      <c r="G139" s="356" t="s">
        <v>6</v>
      </c>
      <c r="H139" s="250" t="s">
        <v>6</v>
      </c>
      <c r="I139" s="252"/>
      <c r="J139" s="253">
        <v>533</v>
      </c>
    </row>
    <row r="140" spans="1:22" x14ac:dyDescent="0.35">
      <c r="A140" s="356" t="s">
        <v>6</v>
      </c>
      <c r="B140" s="246" t="s">
        <v>1237</v>
      </c>
      <c r="C140" s="246" t="s">
        <v>6</v>
      </c>
      <c r="D140" s="356" t="s">
        <v>6</v>
      </c>
      <c r="E140" s="356" t="s">
        <v>6</v>
      </c>
      <c r="F140" s="246" t="s">
        <v>6</v>
      </c>
      <c r="G140" s="356" t="s">
        <v>6</v>
      </c>
      <c r="H140" s="250" t="s">
        <v>6</v>
      </c>
      <c r="I140" s="252"/>
      <c r="J140" s="253">
        <v>25</v>
      </c>
    </row>
    <row r="141" spans="1:22" x14ac:dyDescent="0.35">
      <c r="A141" s="356" t="s">
        <v>6</v>
      </c>
      <c r="B141" s="246" t="s">
        <v>1238</v>
      </c>
      <c r="C141" s="246" t="s">
        <v>6</v>
      </c>
      <c r="D141" s="356" t="s">
        <v>6</v>
      </c>
      <c r="E141" s="356" t="s">
        <v>6</v>
      </c>
      <c r="F141" s="246" t="s">
        <v>6</v>
      </c>
      <c r="G141" s="356" t="s">
        <v>6</v>
      </c>
      <c r="H141" s="250" t="s">
        <v>6</v>
      </c>
      <c r="I141" s="252"/>
      <c r="J141" s="253">
        <v>95</v>
      </c>
    </row>
    <row r="142" spans="1:22" x14ac:dyDescent="0.35">
      <c r="A142" s="356" t="s">
        <v>6</v>
      </c>
      <c r="B142" s="246" t="s">
        <v>1239</v>
      </c>
      <c r="C142" s="246" t="s">
        <v>6</v>
      </c>
      <c r="D142" s="356" t="s">
        <v>6</v>
      </c>
      <c r="E142" s="356" t="s">
        <v>6</v>
      </c>
      <c r="F142" s="246" t="s">
        <v>6</v>
      </c>
      <c r="G142" s="356" t="s">
        <v>6</v>
      </c>
      <c r="H142" s="250" t="s">
        <v>6</v>
      </c>
      <c r="I142" s="252"/>
      <c r="J142" s="253">
        <v>150</v>
      </c>
    </row>
    <row r="143" spans="1:22" x14ac:dyDescent="0.35">
      <c r="A143" s="356" t="s">
        <v>6</v>
      </c>
      <c r="B143" s="246" t="s">
        <v>1240</v>
      </c>
      <c r="C143" s="246" t="s">
        <v>6</v>
      </c>
      <c r="D143" s="356" t="s">
        <v>6</v>
      </c>
      <c r="E143" s="356" t="s">
        <v>6</v>
      </c>
      <c r="F143" s="246" t="s">
        <v>6</v>
      </c>
      <c r="G143" s="356" t="s">
        <v>6</v>
      </c>
      <c r="H143" s="250" t="s">
        <v>6</v>
      </c>
      <c r="I143" s="252"/>
      <c r="J143" s="253">
        <v>20</v>
      </c>
    </row>
    <row r="144" spans="1:22" x14ac:dyDescent="0.35">
      <c r="A144" s="356" t="s">
        <v>6</v>
      </c>
      <c r="B144" s="246" t="s">
        <v>1241</v>
      </c>
      <c r="C144" s="246" t="s">
        <v>6</v>
      </c>
      <c r="D144" s="356" t="s">
        <v>6</v>
      </c>
      <c r="E144" s="356" t="s">
        <v>6</v>
      </c>
      <c r="F144" s="246" t="s">
        <v>6</v>
      </c>
      <c r="G144" s="356" t="s">
        <v>6</v>
      </c>
      <c r="H144" s="250" t="s">
        <v>6</v>
      </c>
      <c r="I144" s="252"/>
      <c r="J144" s="253">
        <v>14924</v>
      </c>
    </row>
    <row r="145" spans="1:10" x14ac:dyDescent="0.35">
      <c r="A145" s="356" t="s">
        <v>6</v>
      </c>
      <c r="B145" s="246" t="s">
        <v>1242</v>
      </c>
      <c r="C145" s="246" t="s">
        <v>6</v>
      </c>
      <c r="D145" s="356" t="s">
        <v>6</v>
      </c>
      <c r="E145" s="356" t="s">
        <v>6</v>
      </c>
      <c r="F145" s="246" t="s">
        <v>6</v>
      </c>
      <c r="G145" s="356" t="s">
        <v>6</v>
      </c>
      <c r="H145" s="250" t="s">
        <v>6</v>
      </c>
      <c r="I145" s="252"/>
      <c r="J145" s="253">
        <v>41087</v>
      </c>
    </row>
    <row r="146" spans="1:10" ht="36" x14ac:dyDescent="0.35">
      <c r="A146" s="292"/>
      <c r="B146" s="254" t="s">
        <v>1243</v>
      </c>
      <c r="C146" s="255"/>
      <c r="D146" s="255"/>
      <c r="E146" s="255"/>
      <c r="F146" s="255"/>
      <c r="G146" s="255"/>
      <c r="H146" s="255"/>
      <c r="I146" s="255"/>
      <c r="J146" s="255"/>
    </row>
    <row r="147" spans="1:10" x14ac:dyDescent="0.35">
      <c r="A147" s="292">
        <v>43404</v>
      </c>
      <c r="B147" s="246" t="s">
        <v>1244</v>
      </c>
      <c r="C147" s="246" t="s">
        <v>6</v>
      </c>
      <c r="D147" s="356" t="s">
        <v>6</v>
      </c>
      <c r="E147" s="356" t="s">
        <v>6</v>
      </c>
      <c r="F147" s="246" t="s">
        <v>6</v>
      </c>
      <c r="G147" s="246" t="s">
        <v>764</v>
      </c>
      <c r="H147" s="250" t="s">
        <v>602</v>
      </c>
      <c r="I147" s="251">
        <v>5997</v>
      </c>
      <c r="J147" s="252"/>
    </row>
    <row r="148" spans="1:10" x14ac:dyDescent="0.35">
      <c r="A148" s="356" t="s">
        <v>6</v>
      </c>
      <c r="B148" s="246" t="s">
        <v>1245</v>
      </c>
      <c r="C148" s="246" t="s">
        <v>6</v>
      </c>
      <c r="D148" s="356" t="s">
        <v>6</v>
      </c>
      <c r="E148" s="356" t="s">
        <v>6</v>
      </c>
      <c r="F148" s="246" t="s">
        <v>6</v>
      </c>
      <c r="G148" s="356" t="s">
        <v>6</v>
      </c>
      <c r="H148" s="250" t="s">
        <v>6</v>
      </c>
      <c r="I148" s="252"/>
      <c r="J148" s="253">
        <v>5997</v>
      </c>
    </row>
    <row r="149" spans="1:10" x14ac:dyDescent="0.35">
      <c r="A149" s="292"/>
      <c r="B149" s="356" t="s">
        <v>158</v>
      </c>
      <c r="C149" s="356" t="s">
        <v>1246</v>
      </c>
      <c r="D149" s="250" t="s">
        <v>6</v>
      </c>
      <c r="E149" s="257">
        <v>533</v>
      </c>
      <c r="F149" s="258" t="s">
        <v>60</v>
      </c>
      <c r="G149" s="255"/>
      <c r="H149" s="255"/>
      <c r="I149" s="255"/>
      <c r="J149" s="255"/>
    </row>
    <row r="150" spans="1:10" x14ac:dyDescent="0.35">
      <c r="A150" s="292"/>
      <c r="B150" s="356" t="s">
        <v>158</v>
      </c>
      <c r="C150" s="356" t="s">
        <v>1247</v>
      </c>
      <c r="D150" s="250" t="s">
        <v>6</v>
      </c>
      <c r="E150" s="257">
        <v>583</v>
      </c>
      <c r="F150" s="258" t="s">
        <v>60</v>
      </c>
      <c r="G150" s="255"/>
      <c r="H150" s="255"/>
      <c r="I150" s="255"/>
      <c r="J150" s="255"/>
    </row>
    <row r="151" spans="1:10" x14ac:dyDescent="0.35">
      <c r="A151" s="292"/>
      <c r="B151" s="356" t="s">
        <v>158</v>
      </c>
      <c r="C151" s="356" t="s">
        <v>1248</v>
      </c>
      <c r="D151" s="250" t="s">
        <v>6</v>
      </c>
      <c r="E151" s="257">
        <v>533</v>
      </c>
      <c r="F151" s="258" t="s">
        <v>60</v>
      </c>
      <c r="G151" s="255"/>
      <c r="H151" s="255"/>
      <c r="I151" s="255"/>
      <c r="J151" s="255"/>
    </row>
    <row r="152" spans="1:10" x14ac:dyDescent="0.35">
      <c r="A152" s="292"/>
      <c r="B152" s="356" t="s">
        <v>158</v>
      </c>
      <c r="C152" s="356" t="s">
        <v>1249</v>
      </c>
      <c r="D152" s="250" t="s">
        <v>6</v>
      </c>
      <c r="E152" s="257">
        <v>533</v>
      </c>
      <c r="F152" s="258" t="s">
        <v>60</v>
      </c>
      <c r="G152" s="255"/>
      <c r="H152" s="255"/>
      <c r="I152" s="255"/>
      <c r="J152" s="255"/>
    </row>
    <row r="153" spans="1:10" x14ac:dyDescent="0.35">
      <c r="A153" s="292"/>
      <c r="B153" s="356" t="s">
        <v>158</v>
      </c>
      <c r="C153" s="356" t="s">
        <v>1250</v>
      </c>
      <c r="D153" s="250" t="s">
        <v>6</v>
      </c>
      <c r="E153" s="257">
        <v>533</v>
      </c>
      <c r="F153" s="258" t="s">
        <v>60</v>
      </c>
      <c r="G153" s="255"/>
      <c r="H153" s="255"/>
      <c r="I153" s="255"/>
      <c r="J153" s="255"/>
    </row>
    <row r="154" spans="1:10" x14ac:dyDescent="0.35">
      <c r="A154" s="292"/>
      <c r="B154" s="356" t="s">
        <v>158</v>
      </c>
      <c r="C154" s="356" t="s">
        <v>1251</v>
      </c>
      <c r="D154" s="250" t="s">
        <v>6</v>
      </c>
      <c r="E154" s="257">
        <v>783</v>
      </c>
      <c r="F154" s="258" t="s">
        <v>60</v>
      </c>
      <c r="G154" s="255"/>
      <c r="H154" s="255"/>
      <c r="I154" s="255"/>
      <c r="J154" s="255"/>
    </row>
    <row r="155" spans="1:10" x14ac:dyDescent="0.35">
      <c r="A155" s="292"/>
      <c r="B155" s="356" t="s">
        <v>158</v>
      </c>
      <c r="C155" s="356" t="s">
        <v>1252</v>
      </c>
      <c r="D155" s="250" t="s">
        <v>6</v>
      </c>
      <c r="E155" s="257">
        <v>533</v>
      </c>
      <c r="F155" s="258" t="s">
        <v>60</v>
      </c>
      <c r="G155" s="255"/>
      <c r="H155" s="255"/>
      <c r="I155" s="255"/>
      <c r="J155" s="255"/>
    </row>
    <row r="156" spans="1:10" x14ac:dyDescent="0.35">
      <c r="A156" s="292"/>
      <c r="B156" s="356" t="s">
        <v>158</v>
      </c>
      <c r="C156" s="356" t="s">
        <v>1253</v>
      </c>
      <c r="D156" s="250" t="s">
        <v>6</v>
      </c>
      <c r="E156" s="257">
        <v>608</v>
      </c>
      <c r="F156" s="258" t="s">
        <v>60</v>
      </c>
      <c r="G156" s="255"/>
      <c r="H156" s="255"/>
      <c r="I156" s="255"/>
      <c r="J156" s="255"/>
    </row>
    <row r="157" spans="1:10" x14ac:dyDescent="0.35">
      <c r="A157" s="292"/>
      <c r="B157" s="356" t="s">
        <v>158</v>
      </c>
      <c r="C157" s="356" t="s">
        <v>1254</v>
      </c>
      <c r="D157" s="250" t="s">
        <v>1255</v>
      </c>
      <c r="E157" s="257">
        <v>825</v>
      </c>
      <c r="F157" s="258" t="s">
        <v>60</v>
      </c>
      <c r="G157" s="255"/>
      <c r="H157" s="255"/>
      <c r="I157" s="255"/>
      <c r="J157" s="255"/>
    </row>
    <row r="158" spans="1:10" x14ac:dyDescent="0.35">
      <c r="A158" s="292"/>
      <c r="B158" s="356" t="s">
        <v>158</v>
      </c>
      <c r="C158" s="356" t="s">
        <v>1256</v>
      </c>
      <c r="D158" s="250" t="s">
        <v>1255</v>
      </c>
      <c r="E158" s="257">
        <v>533</v>
      </c>
      <c r="F158" s="258" t="s">
        <v>60</v>
      </c>
      <c r="G158" s="255"/>
      <c r="H158" s="255"/>
      <c r="I158" s="255"/>
      <c r="J158" s="255"/>
    </row>
    <row r="159" spans="1:10" ht="24" x14ac:dyDescent="0.35">
      <c r="A159" s="293"/>
      <c r="B159" s="254" t="s">
        <v>1257</v>
      </c>
      <c r="C159" s="255"/>
      <c r="D159" s="255"/>
      <c r="E159" s="255"/>
      <c r="F159" s="255"/>
      <c r="G159" s="255"/>
      <c r="H159" s="255"/>
      <c r="I159" s="255"/>
      <c r="J159" s="255"/>
    </row>
    <row r="160" spans="1:10" x14ac:dyDescent="0.35">
      <c r="A160" s="292">
        <v>43404</v>
      </c>
      <c r="B160" s="246" t="s">
        <v>1258</v>
      </c>
      <c r="C160" s="246" t="s">
        <v>6</v>
      </c>
      <c r="D160" s="356" t="s">
        <v>6</v>
      </c>
      <c r="E160" s="356" t="s">
        <v>6</v>
      </c>
      <c r="F160" s="246" t="s">
        <v>6</v>
      </c>
      <c r="G160" s="246" t="s">
        <v>764</v>
      </c>
      <c r="H160" s="250" t="s">
        <v>605</v>
      </c>
      <c r="I160" s="251">
        <v>452910</v>
      </c>
      <c r="J160" s="252"/>
    </row>
    <row r="161" spans="1:10" x14ac:dyDescent="0.35">
      <c r="A161" s="356" t="s">
        <v>6</v>
      </c>
      <c r="B161" s="246" t="s">
        <v>1259</v>
      </c>
      <c r="C161" s="246" t="s">
        <v>6</v>
      </c>
      <c r="D161" s="356" t="s">
        <v>6</v>
      </c>
      <c r="E161" s="356" t="s">
        <v>6</v>
      </c>
      <c r="F161" s="246" t="s">
        <v>6</v>
      </c>
      <c r="G161" s="356" t="s">
        <v>6</v>
      </c>
      <c r="H161" s="250" t="s">
        <v>6</v>
      </c>
      <c r="I161" s="380">
        <v>888797</v>
      </c>
      <c r="J161" s="252"/>
    </row>
    <row r="162" spans="1:10" x14ac:dyDescent="0.35">
      <c r="A162" s="356" t="s">
        <v>6</v>
      </c>
      <c r="B162" s="246" t="s">
        <v>498</v>
      </c>
      <c r="C162" s="246" t="s">
        <v>6</v>
      </c>
      <c r="D162" s="356" t="s">
        <v>6</v>
      </c>
      <c r="E162" s="356" t="s">
        <v>6</v>
      </c>
      <c r="F162" s="246" t="s">
        <v>6</v>
      </c>
      <c r="G162" s="356" t="s">
        <v>6</v>
      </c>
      <c r="H162" s="250" t="s">
        <v>6</v>
      </c>
      <c r="I162" s="252"/>
      <c r="J162" s="253">
        <v>1341707</v>
      </c>
    </row>
    <row r="163" spans="1:10" x14ac:dyDescent="0.35">
      <c r="A163" s="292"/>
      <c r="B163" s="356" t="s">
        <v>53</v>
      </c>
      <c r="C163" s="356" t="s">
        <v>840</v>
      </c>
      <c r="D163" s="250" t="s">
        <v>311</v>
      </c>
      <c r="E163" s="257">
        <v>1341707</v>
      </c>
      <c r="F163" s="258" t="s">
        <v>60</v>
      </c>
      <c r="G163" s="255"/>
      <c r="H163" s="255"/>
      <c r="I163" s="255"/>
      <c r="J163" s="255"/>
    </row>
    <row r="164" spans="1:10" ht="36" x14ac:dyDescent="0.35">
      <c r="A164" s="293"/>
      <c r="B164" s="254" t="s">
        <v>1260</v>
      </c>
      <c r="C164" s="255"/>
      <c r="D164" s="255"/>
      <c r="E164" s="255"/>
      <c r="F164" s="255"/>
      <c r="G164" s="255"/>
      <c r="H164" s="255"/>
      <c r="I164" s="255"/>
      <c r="J164" s="255"/>
    </row>
    <row r="165" spans="1:10" x14ac:dyDescent="0.35">
      <c r="A165" s="292">
        <v>43404</v>
      </c>
      <c r="B165" s="246" t="s">
        <v>1261</v>
      </c>
      <c r="C165" s="246" t="s">
        <v>6</v>
      </c>
      <c r="D165" s="356" t="s">
        <v>6</v>
      </c>
      <c r="E165" s="356" t="s">
        <v>6</v>
      </c>
      <c r="F165" s="246" t="s">
        <v>6</v>
      </c>
      <c r="G165" s="246" t="s">
        <v>764</v>
      </c>
      <c r="H165" s="250" t="s">
        <v>608</v>
      </c>
      <c r="I165" s="251">
        <v>61490</v>
      </c>
      <c r="J165" s="252"/>
    </row>
    <row r="166" spans="1:10" x14ac:dyDescent="0.35">
      <c r="A166" s="356" t="s">
        <v>6</v>
      </c>
      <c r="B166" s="246" t="s">
        <v>498</v>
      </c>
      <c r="C166" s="246" t="s">
        <v>6</v>
      </c>
      <c r="D166" s="356" t="s">
        <v>6</v>
      </c>
      <c r="E166" s="356" t="s">
        <v>6</v>
      </c>
      <c r="F166" s="246" t="s">
        <v>6</v>
      </c>
      <c r="G166" s="356" t="s">
        <v>6</v>
      </c>
      <c r="H166" s="250" t="s">
        <v>6</v>
      </c>
      <c r="I166" s="252"/>
      <c r="J166" s="253">
        <v>61490</v>
      </c>
    </row>
    <row r="167" spans="1:10" x14ac:dyDescent="0.35">
      <c r="A167" s="292"/>
      <c r="B167" s="356" t="s">
        <v>158</v>
      </c>
      <c r="C167" s="356" t="s">
        <v>840</v>
      </c>
      <c r="D167" s="250" t="s">
        <v>311</v>
      </c>
      <c r="E167" s="257">
        <v>61490</v>
      </c>
      <c r="F167" s="258" t="s">
        <v>60</v>
      </c>
      <c r="G167" s="255"/>
      <c r="H167" s="255"/>
      <c r="I167" s="255"/>
      <c r="J167" s="255"/>
    </row>
    <row r="168" spans="1:10" ht="36" x14ac:dyDescent="0.35">
      <c r="A168" s="293"/>
      <c r="B168" s="254" t="s">
        <v>1262</v>
      </c>
      <c r="C168" s="255"/>
      <c r="D168" s="255"/>
      <c r="E168" s="255"/>
      <c r="F168" s="255"/>
      <c r="G168" s="255"/>
      <c r="H168" s="255"/>
      <c r="I168" s="255"/>
      <c r="J168" s="255"/>
    </row>
    <row r="169" spans="1:10" x14ac:dyDescent="0.35">
      <c r="A169" s="292">
        <v>43404</v>
      </c>
      <c r="B169" s="246" t="s">
        <v>1263</v>
      </c>
      <c r="C169" s="246" t="s">
        <v>6</v>
      </c>
      <c r="D169" s="356" t="s">
        <v>6</v>
      </c>
      <c r="E169" s="356" t="s">
        <v>6</v>
      </c>
      <c r="F169" s="246" t="s">
        <v>6</v>
      </c>
      <c r="G169" s="246" t="s">
        <v>764</v>
      </c>
      <c r="H169" s="250" t="s">
        <v>616</v>
      </c>
      <c r="I169" s="251">
        <v>50000</v>
      </c>
      <c r="J169" s="252"/>
    </row>
    <row r="170" spans="1:10" x14ac:dyDescent="0.35">
      <c r="A170" s="356" t="s">
        <v>6</v>
      </c>
      <c r="B170" s="246" t="s">
        <v>498</v>
      </c>
      <c r="C170" s="246" t="s">
        <v>6</v>
      </c>
      <c r="D170" s="356" t="s">
        <v>6</v>
      </c>
      <c r="E170" s="356" t="s">
        <v>6</v>
      </c>
      <c r="F170" s="246" t="s">
        <v>6</v>
      </c>
      <c r="G170" s="356" t="s">
        <v>6</v>
      </c>
      <c r="H170" s="250" t="s">
        <v>6</v>
      </c>
      <c r="I170" s="252"/>
      <c r="J170" s="253">
        <v>50000</v>
      </c>
    </row>
    <row r="171" spans="1:10" x14ac:dyDescent="0.35">
      <c r="A171" s="292"/>
      <c r="B171" s="356" t="s">
        <v>158</v>
      </c>
      <c r="C171" s="356" t="s">
        <v>840</v>
      </c>
      <c r="D171" s="250" t="s">
        <v>311</v>
      </c>
      <c r="E171" s="257">
        <v>50000</v>
      </c>
      <c r="F171" s="258" t="s">
        <v>60</v>
      </c>
      <c r="G171" s="255"/>
      <c r="H171" s="255"/>
      <c r="I171" s="255"/>
      <c r="J171" s="255"/>
    </row>
    <row r="172" spans="1:10" ht="24" x14ac:dyDescent="0.35">
      <c r="A172" s="293"/>
      <c r="B172" s="254" t="s">
        <v>1264</v>
      </c>
      <c r="C172" s="255"/>
      <c r="D172" s="255"/>
      <c r="E172" s="255"/>
      <c r="F172" s="255"/>
      <c r="G172" s="255"/>
      <c r="H172" s="255"/>
      <c r="I172" s="255"/>
      <c r="J172" s="255"/>
    </row>
    <row r="173" spans="1:10" x14ac:dyDescent="0.35">
      <c r="A173" s="292">
        <v>43404</v>
      </c>
      <c r="B173" s="246" t="s">
        <v>1258</v>
      </c>
      <c r="C173" s="246" t="s">
        <v>6</v>
      </c>
      <c r="D173" s="356" t="s">
        <v>6</v>
      </c>
      <c r="E173" s="356" t="s">
        <v>6</v>
      </c>
      <c r="F173" s="246" t="s">
        <v>6</v>
      </c>
      <c r="G173" s="246" t="s">
        <v>764</v>
      </c>
      <c r="H173" s="250" t="s">
        <v>621</v>
      </c>
      <c r="I173" s="251">
        <v>100000</v>
      </c>
      <c r="J173" s="252"/>
    </row>
    <row r="174" spans="1:10" x14ac:dyDescent="0.35">
      <c r="A174" s="356" t="s">
        <v>6</v>
      </c>
      <c r="B174" s="246" t="s">
        <v>498</v>
      </c>
      <c r="C174" s="246" t="s">
        <v>6</v>
      </c>
      <c r="D174" s="356" t="s">
        <v>6</v>
      </c>
      <c r="E174" s="356" t="s">
        <v>6</v>
      </c>
      <c r="F174" s="246" t="s">
        <v>6</v>
      </c>
      <c r="G174" s="356" t="s">
        <v>6</v>
      </c>
      <c r="H174" s="250" t="s">
        <v>6</v>
      </c>
      <c r="I174" s="252"/>
      <c r="J174" s="253">
        <v>100000</v>
      </c>
    </row>
    <row r="175" spans="1:10" x14ac:dyDescent="0.35">
      <c r="A175" s="292"/>
      <c r="B175" s="356" t="s">
        <v>53</v>
      </c>
      <c r="C175" s="356" t="s">
        <v>1265</v>
      </c>
      <c r="D175" s="250" t="s">
        <v>311</v>
      </c>
      <c r="E175" s="257">
        <v>100000</v>
      </c>
      <c r="F175" s="258" t="s">
        <v>60</v>
      </c>
      <c r="G175" s="255"/>
      <c r="H175" s="255"/>
      <c r="I175" s="255"/>
      <c r="J175" s="255"/>
    </row>
    <row r="176" spans="1:10" ht="36" x14ac:dyDescent="0.35">
      <c r="A176" s="293"/>
      <c r="B176" s="254" t="s">
        <v>1266</v>
      </c>
      <c r="C176" s="255"/>
      <c r="D176" s="255"/>
      <c r="E176" s="255"/>
      <c r="F176" s="255"/>
      <c r="G176" s="255"/>
      <c r="H176" s="255"/>
      <c r="I176" s="255"/>
      <c r="J176" s="255"/>
    </row>
    <row r="177" spans="1:10" x14ac:dyDescent="0.35">
      <c r="A177" s="292">
        <v>43404</v>
      </c>
      <c r="B177" s="246" t="s">
        <v>498</v>
      </c>
      <c r="C177" s="246" t="s">
        <v>6</v>
      </c>
      <c r="D177" s="356" t="s">
        <v>6</v>
      </c>
      <c r="E177" s="356" t="s">
        <v>6</v>
      </c>
      <c r="F177" s="246" t="s">
        <v>6</v>
      </c>
      <c r="G177" s="246" t="s">
        <v>764</v>
      </c>
      <c r="H177" s="250" t="s">
        <v>624</v>
      </c>
      <c r="I177" s="251">
        <v>100000</v>
      </c>
      <c r="J177" s="252"/>
    </row>
    <row r="178" spans="1:10" x14ac:dyDescent="0.35">
      <c r="A178" s="292"/>
      <c r="B178" s="356" t="s">
        <v>158</v>
      </c>
      <c r="C178" s="356" t="s">
        <v>1265</v>
      </c>
      <c r="D178" s="250" t="s">
        <v>311</v>
      </c>
      <c r="E178" s="257">
        <v>100000</v>
      </c>
      <c r="F178" s="258" t="s">
        <v>56</v>
      </c>
      <c r="G178" s="255"/>
      <c r="H178" s="255"/>
      <c r="I178" s="255"/>
      <c r="J178" s="255"/>
    </row>
    <row r="179" spans="1:10" x14ac:dyDescent="0.35">
      <c r="A179" s="356" t="s">
        <v>6</v>
      </c>
      <c r="B179" s="246" t="s">
        <v>1123</v>
      </c>
      <c r="C179" s="246" t="s">
        <v>6</v>
      </c>
      <c r="D179" s="356" t="s">
        <v>6</v>
      </c>
      <c r="E179" s="356" t="s">
        <v>6</v>
      </c>
      <c r="F179" s="246" t="s">
        <v>6</v>
      </c>
      <c r="G179" s="356" t="s">
        <v>6</v>
      </c>
      <c r="H179" s="250" t="s">
        <v>6</v>
      </c>
      <c r="I179" s="252"/>
      <c r="J179" s="253">
        <v>100000</v>
      </c>
    </row>
    <row r="180" spans="1:10" ht="36" x14ac:dyDescent="0.35">
      <c r="A180" s="292"/>
      <c r="B180" s="254" t="s">
        <v>1267</v>
      </c>
      <c r="C180" s="255"/>
      <c r="D180" s="255"/>
      <c r="E180" s="255"/>
      <c r="F180" s="255"/>
      <c r="G180" s="255"/>
      <c r="H180" s="255"/>
      <c r="I180" s="255"/>
      <c r="J180" s="255"/>
    </row>
    <row r="181" spans="1:10" x14ac:dyDescent="0.35">
      <c r="A181" s="292">
        <v>43404</v>
      </c>
      <c r="B181" s="246" t="s">
        <v>1268</v>
      </c>
      <c r="C181" s="246" t="s">
        <v>6</v>
      </c>
      <c r="D181" s="356" t="s">
        <v>6</v>
      </c>
      <c r="E181" s="356" t="s">
        <v>6</v>
      </c>
      <c r="F181" s="246" t="s">
        <v>6</v>
      </c>
      <c r="G181" s="246" t="s">
        <v>764</v>
      </c>
      <c r="H181" s="250" t="s">
        <v>626</v>
      </c>
      <c r="I181" s="251">
        <v>35182</v>
      </c>
      <c r="J181" s="252"/>
    </row>
    <row r="182" spans="1:10" x14ac:dyDescent="0.35">
      <c r="A182" s="356" t="s">
        <v>6</v>
      </c>
      <c r="B182" s="246" t="s">
        <v>1269</v>
      </c>
      <c r="C182" s="246" t="s">
        <v>6</v>
      </c>
      <c r="D182" s="356" t="s">
        <v>6</v>
      </c>
      <c r="E182" s="356" t="s">
        <v>6</v>
      </c>
      <c r="F182" s="246" t="s">
        <v>6</v>
      </c>
      <c r="G182" s="356" t="s">
        <v>6</v>
      </c>
      <c r="H182" s="250" t="s">
        <v>6</v>
      </c>
      <c r="I182" s="252"/>
      <c r="J182" s="253">
        <v>35182</v>
      </c>
    </row>
    <row r="183" spans="1:10" ht="24" x14ac:dyDescent="0.35">
      <c r="A183" s="292"/>
      <c r="B183" s="254" t="s">
        <v>1270</v>
      </c>
      <c r="C183" s="255"/>
      <c r="D183" s="255"/>
      <c r="E183" s="255"/>
      <c r="F183" s="255"/>
      <c r="G183" s="255"/>
      <c r="H183" s="255"/>
      <c r="I183" s="255"/>
      <c r="J183" s="255"/>
    </row>
    <row r="184" spans="1:10" x14ac:dyDescent="0.35">
      <c r="A184" s="292">
        <v>43404</v>
      </c>
      <c r="B184" s="246" t="s">
        <v>498</v>
      </c>
      <c r="C184" s="246" t="s">
        <v>6</v>
      </c>
      <c r="D184" s="356" t="s">
        <v>6</v>
      </c>
      <c r="E184" s="356" t="s">
        <v>6</v>
      </c>
      <c r="F184" s="246" t="s">
        <v>6</v>
      </c>
      <c r="G184" s="246" t="s">
        <v>764</v>
      </c>
      <c r="H184" s="250" t="s">
        <v>629</v>
      </c>
      <c r="I184" s="251">
        <v>35182</v>
      </c>
      <c r="J184" s="252"/>
    </row>
    <row r="185" spans="1:10" x14ac:dyDescent="0.35">
      <c r="A185" s="292"/>
      <c r="B185" s="356" t="s">
        <v>158</v>
      </c>
      <c r="C185" s="356" t="s">
        <v>840</v>
      </c>
      <c r="D185" s="250" t="s">
        <v>311</v>
      </c>
      <c r="E185" s="257">
        <v>35182</v>
      </c>
      <c r="F185" s="258" t="s">
        <v>56</v>
      </c>
      <c r="G185" s="255"/>
      <c r="H185" s="255"/>
      <c r="I185" s="255"/>
      <c r="J185" s="255"/>
    </row>
    <row r="186" spans="1:10" x14ac:dyDescent="0.35">
      <c r="A186" s="356" t="s">
        <v>6</v>
      </c>
      <c r="B186" s="246" t="s">
        <v>1271</v>
      </c>
      <c r="C186" s="246" t="s">
        <v>6</v>
      </c>
      <c r="D186" s="356" t="s">
        <v>6</v>
      </c>
      <c r="E186" s="356" t="s">
        <v>6</v>
      </c>
      <c r="F186" s="246" t="s">
        <v>6</v>
      </c>
      <c r="G186" s="356" t="s">
        <v>6</v>
      </c>
      <c r="H186" s="250" t="s">
        <v>6</v>
      </c>
      <c r="I186" s="252"/>
      <c r="J186" s="253">
        <v>35182</v>
      </c>
    </row>
    <row r="187" spans="1:10" ht="36" x14ac:dyDescent="0.35">
      <c r="A187" s="292"/>
      <c r="B187" s="254" t="s">
        <v>1272</v>
      </c>
      <c r="C187" s="255"/>
      <c r="D187" s="255"/>
      <c r="E187" s="255"/>
      <c r="F187" s="255"/>
      <c r="G187" s="255"/>
      <c r="H187" s="255"/>
      <c r="I187" s="255"/>
      <c r="J187" s="255"/>
    </row>
    <row r="188" spans="1:10" x14ac:dyDescent="0.35">
      <c r="A188" s="292">
        <v>43404</v>
      </c>
      <c r="B188" s="246" t="s">
        <v>1259</v>
      </c>
      <c r="C188" s="246" t="s">
        <v>6</v>
      </c>
      <c r="D188" s="356" t="s">
        <v>6</v>
      </c>
      <c r="E188" s="356" t="s">
        <v>6</v>
      </c>
      <c r="F188" s="246" t="s">
        <v>6</v>
      </c>
      <c r="G188" s="246" t="s">
        <v>764</v>
      </c>
      <c r="H188" s="250" t="s">
        <v>632</v>
      </c>
      <c r="I188" s="251">
        <v>110000</v>
      </c>
      <c r="J188" s="252"/>
    </row>
    <row r="189" spans="1:10" x14ac:dyDescent="0.35">
      <c r="A189" s="356" t="s">
        <v>6</v>
      </c>
      <c r="B189" s="246" t="s">
        <v>498</v>
      </c>
      <c r="C189" s="246" t="s">
        <v>6</v>
      </c>
      <c r="D189" s="356" t="s">
        <v>6</v>
      </c>
      <c r="E189" s="356" t="s">
        <v>6</v>
      </c>
      <c r="F189" s="246" t="s">
        <v>6</v>
      </c>
      <c r="G189" s="356" t="s">
        <v>6</v>
      </c>
      <c r="H189" s="250" t="s">
        <v>6</v>
      </c>
      <c r="I189" s="252"/>
      <c r="J189" s="253">
        <v>110000</v>
      </c>
    </row>
    <row r="190" spans="1:10" x14ac:dyDescent="0.35">
      <c r="A190" s="292"/>
      <c r="B190" s="356" t="s">
        <v>158</v>
      </c>
      <c r="C190" s="356" t="s">
        <v>840</v>
      </c>
      <c r="D190" s="250" t="s">
        <v>311</v>
      </c>
      <c r="E190" s="257">
        <v>110000</v>
      </c>
      <c r="F190" s="258" t="s">
        <v>60</v>
      </c>
      <c r="G190" s="255"/>
      <c r="H190" s="255"/>
      <c r="I190" s="255"/>
      <c r="J190" s="255"/>
    </row>
    <row r="191" spans="1:10" ht="36" x14ac:dyDescent="0.35">
      <c r="A191" s="293"/>
      <c r="B191" s="254" t="s">
        <v>1273</v>
      </c>
      <c r="C191" s="255"/>
      <c r="D191" s="255"/>
      <c r="E191" s="255"/>
      <c r="F191" s="255"/>
      <c r="G191" s="255"/>
      <c r="H191" s="255"/>
      <c r="I191" s="255"/>
      <c r="J191" s="255"/>
    </row>
    <row r="192" spans="1:10" x14ac:dyDescent="0.35">
      <c r="A192" s="292">
        <v>43404</v>
      </c>
      <c r="B192" s="246" t="s">
        <v>1258</v>
      </c>
      <c r="C192" s="246" t="s">
        <v>6</v>
      </c>
      <c r="D192" s="356" t="s">
        <v>6</v>
      </c>
      <c r="E192" s="356" t="s">
        <v>6</v>
      </c>
      <c r="F192" s="246" t="s">
        <v>6</v>
      </c>
      <c r="G192" s="246" t="s">
        <v>764</v>
      </c>
      <c r="H192" s="250" t="s">
        <v>634</v>
      </c>
      <c r="I192" s="251">
        <v>6000</v>
      </c>
      <c r="J192" s="252"/>
    </row>
    <row r="193" spans="1:10" x14ac:dyDescent="0.35">
      <c r="A193" s="356" t="s">
        <v>6</v>
      </c>
      <c r="B193" s="246" t="s">
        <v>498</v>
      </c>
      <c r="C193" s="246" t="s">
        <v>6</v>
      </c>
      <c r="D193" s="356" t="s">
        <v>6</v>
      </c>
      <c r="E193" s="356" t="s">
        <v>6</v>
      </c>
      <c r="F193" s="246" t="s">
        <v>6</v>
      </c>
      <c r="G193" s="356" t="s">
        <v>6</v>
      </c>
      <c r="H193" s="250" t="s">
        <v>6</v>
      </c>
      <c r="I193" s="252"/>
      <c r="J193" s="253">
        <v>6000</v>
      </c>
    </row>
    <row r="194" spans="1:10" x14ac:dyDescent="0.35">
      <c r="A194" s="292"/>
      <c r="B194" s="356" t="s">
        <v>158</v>
      </c>
      <c r="C194" s="356" t="s">
        <v>840</v>
      </c>
      <c r="D194" s="250" t="s">
        <v>311</v>
      </c>
      <c r="E194" s="257">
        <v>6000</v>
      </c>
      <c r="F194" s="258" t="s">
        <v>60</v>
      </c>
      <c r="G194" s="255"/>
      <c r="H194" s="255"/>
      <c r="I194" s="255"/>
      <c r="J194" s="255"/>
    </row>
    <row r="195" spans="1:10" ht="36" x14ac:dyDescent="0.35">
      <c r="A195" s="293"/>
      <c r="B195" s="254" t="s">
        <v>1274</v>
      </c>
      <c r="C195" s="255"/>
      <c r="D195" s="255"/>
      <c r="E195" s="255"/>
      <c r="F195" s="255"/>
      <c r="G195" s="255"/>
      <c r="H195" s="255"/>
      <c r="I195" s="255"/>
      <c r="J195" s="255"/>
    </row>
    <row r="196" spans="1:10" x14ac:dyDescent="0.35">
      <c r="A196" s="292">
        <v>43404</v>
      </c>
      <c r="B196" s="246" t="s">
        <v>1275</v>
      </c>
      <c r="C196" s="246" t="s">
        <v>6</v>
      </c>
      <c r="D196" s="356" t="s">
        <v>6</v>
      </c>
      <c r="E196" s="356" t="s">
        <v>6</v>
      </c>
      <c r="F196" s="246" t="s">
        <v>6</v>
      </c>
      <c r="G196" s="246" t="s">
        <v>764</v>
      </c>
      <c r="H196" s="250" t="s">
        <v>637</v>
      </c>
      <c r="I196" s="251">
        <v>60000</v>
      </c>
      <c r="J196" s="252"/>
    </row>
    <row r="197" spans="1:10" x14ac:dyDescent="0.35">
      <c r="A197" s="356" t="s">
        <v>6</v>
      </c>
      <c r="B197" s="246" t="s">
        <v>1109</v>
      </c>
      <c r="C197" s="246" t="s">
        <v>6</v>
      </c>
      <c r="D197" s="356" t="s">
        <v>6</v>
      </c>
      <c r="E197" s="356" t="s">
        <v>6</v>
      </c>
      <c r="F197" s="246" t="s">
        <v>6</v>
      </c>
      <c r="G197" s="356" t="s">
        <v>6</v>
      </c>
      <c r="H197" s="250" t="s">
        <v>6</v>
      </c>
      <c r="I197" s="252"/>
      <c r="J197" s="253">
        <v>60000</v>
      </c>
    </row>
    <row r="198" spans="1:10" x14ac:dyDescent="0.35">
      <c r="A198" s="292"/>
      <c r="B198" s="356" t="s">
        <v>53</v>
      </c>
      <c r="C198" s="356" t="s">
        <v>1107</v>
      </c>
      <c r="D198" s="250" t="s">
        <v>311</v>
      </c>
      <c r="E198" s="257">
        <v>52700</v>
      </c>
      <c r="F198" s="258" t="s">
        <v>60</v>
      </c>
      <c r="G198" s="255"/>
      <c r="H198" s="255"/>
      <c r="I198" s="255"/>
      <c r="J198" s="255"/>
    </row>
    <row r="199" spans="1:10" x14ac:dyDescent="0.35">
      <c r="A199" s="292"/>
      <c r="B199" s="356" t="s">
        <v>53</v>
      </c>
      <c r="C199" s="356" t="s">
        <v>1112</v>
      </c>
      <c r="D199" s="250" t="s">
        <v>311</v>
      </c>
      <c r="E199" s="257">
        <v>7300</v>
      </c>
      <c r="F199" s="258" t="s">
        <v>60</v>
      </c>
      <c r="G199" s="255"/>
      <c r="H199" s="255"/>
      <c r="I199" s="255"/>
      <c r="J199" s="255"/>
    </row>
    <row r="200" spans="1:10" ht="48" x14ac:dyDescent="0.35">
      <c r="A200" s="293"/>
      <c r="B200" s="254" t="s">
        <v>1276</v>
      </c>
      <c r="C200" s="255"/>
      <c r="D200" s="255"/>
      <c r="E200" s="255"/>
      <c r="F200" s="255"/>
      <c r="G200" s="255"/>
      <c r="H200" s="255"/>
      <c r="I200" s="255"/>
      <c r="J200" s="255"/>
    </row>
    <row r="201" spans="1:10" x14ac:dyDescent="0.35">
      <c r="A201" s="292">
        <v>43404</v>
      </c>
      <c r="B201" s="246" t="s">
        <v>751</v>
      </c>
      <c r="C201" s="246" t="s">
        <v>6</v>
      </c>
      <c r="D201" s="356" t="s">
        <v>6</v>
      </c>
      <c r="E201" s="356" t="s">
        <v>6</v>
      </c>
      <c r="F201" s="246" t="s">
        <v>6</v>
      </c>
      <c r="G201" s="246" t="s">
        <v>764</v>
      </c>
      <c r="H201" s="250" t="s">
        <v>640</v>
      </c>
      <c r="I201" s="251">
        <v>47422</v>
      </c>
      <c r="J201" s="252"/>
    </row>
    <row r="202" spans="1:10" x14ac:dyDescent="0.35">
      <c r="A202" s="292"/>
      <c r="B202" s="356" t="s">
        <v>490</v>
      </c>
      <c r="C202" s="255"/>
      <c r="D202" s="255"/>
      <c r="E202" s="255"/>
      <c r="F202" s="255"/>
      <c r="G202" s="255"/>
      <c r="H202" s="255"/>
      <c r="I202" s="255"/>
      <c r="J202" s="255"/>
    </row>
    <row r="203" spans="1:10" x14ac:dyDescent="0.35">
      <c r="A203" s="292"/>
      <c r="B203" s="356" t="s">
        <v>1277</v>
      </c>
      <c r="C203" s="257">
        <v>47422</v>
      </c>
      <c r="D203" s="258" t="s">
        <v>56</v>
      </c>
      <c r="E203" s="255"/>
      <c r="F203" s="255"/>
      <c r="G203" s="255"/>
      <c r="H203" s="255"/>
      <c r="I203" s="255"/>
      <c r="J203" s="255"/>
    </row>
    <row r="204" spans="1:10" x14ac:dyDescent="0.35">
      <c r="A204" s="259" t="s">
        <v>6</v>
      </c>
      <c r="B204" s="246" t="s">
        <v>1104</v>
      </c>
      <c r="C204" s="260" t="s">
        <v>6</v>
      </c>
      <c r="D204" s="259" t="s">
        <v>6</v>
      </c>
      <c r="E204" s="259" t="s">
        <v>6</v>
      </c>
      <c r="F204" s="260" t="s">
        <v>6</v>
      </c>
      <c r="G204" s="259" t="s">
        <v>6</v>
      </c>
      <c r="H204" s="379" t="s">
        <v>6</v>
      </c>
      <c r="I204" s="252"/>
      <c r="J204" s="253">
        <v>40000</v>
      </c>
    </row>
    <row r="205" spans="1:10" x14ac:dyDescent="0.35">
      <c r="A205" s="292"/>
      <c r="B205" s="356" t="s">
        <v>53</v>
      </c>
      <c r="C205" s="356" t="s">
        <v>1102</v>
      </c>
      <c r="D205" s="250" t="s">
        <v>311</v>
      </c>
      <c r="E205" s="257">
        <v>40000</v>
      </c>
      <c r="F205" s="258" t="s">
        <v>60</v>
      </c>
      <c r="G205" s="255"/>
      <c r="H205" s="255"/>
      <c r="I205" s="255"/>
      <c r="J205" s="255"/>
    </row>
    <row r="206" spans="1:10" x14ac:dyDescent="0.35">
      <c r="A206" s="259" t="s">
        <v>6</v>
      </c>
      <c r="B206" s="246" t="s">
        <v>772</v>
      </c>
      <c r="C206" s="260" t="s">
        <v>6</v>
      </c>
      <c r="D206" s="259" t="s">
        <v>6</v>
      </c>
      <c r="E206" s="259" t="s">
        <v>6</v>
      </c>
      <c r="F206" s="260" t="s">
        <v>6</v>
      </c>
      <c r="G206" s="259" t="s">
        <v>6</v>
      </c>
      <c r="H206" s="379" t="s">
        <v>6</v>
      </c>
      <c r="I206" s="252"/>
      <c r="J206" s="253">
        <v>6185</v>
      </c>
    </row>
    <row r="207" spans="1:10" x14ac:dyDescent="0.35">
      <c r="A207" s="292"/>
      <c r="B207" s="356" t="s">
        <v>158</v>
      </c>
      <c r="C207" s="356" t="s">
        <v>1278</v>
      </c>
      <c r="D207" s="250" t="s">
        <v>6</v>
      </c>
      <c r="E207" s="257">
        <v>6185</v>
      </c>
      <c r="F207" s="258" t="s">
        <v>60</v>
      </c>
      <c r="G207" s="255"/>
      <c r="H207" s="255"/>
      <c r="I207" s="255"/>
      <c r="J207" s="255"/>
    </row>
    <row r="208" spans="1:10" x14ac:dyDescent="0.35">
      <c r="A208" s="259" t="s">
        <v>6</v>
      </c>
      <c r="B208" s="246" t="s">
        <v>844</v>
      </c>
      <c r="C208" s="260" t="s">
        <v>6</v>
      </c>
      <c r="D208" s="259" t="s">
        <v>6</v>
      </c>
      <c r="E208" s="259" t="s">
        <v>6</v>
      </c>
      <c r="F208" s="260" t="s">
        <v>6</v>
      </c>
      <c r="G208" s="259" t="s">
        <v>6</v>
      </c>
      <c r="H208" s="379" t="s">
        <v>6</v>
      </c>
      <c r="I208" s="252"/>
      <c r="J208" s="253">
        <v>1237</v>
      </c>
    </row>
    <row r="209" spans="1:10" x14ac:dyDescent="0.35">
      <c r="A209" s="292"/>
      <c r="B209" s="356" t="s">
        <v>158</v>
      </c>
      <c r="C209" s="356" t="s">
        <v>1279</v>
      </c>
      <c r="D209" s="250" t="s">
        <v>6</v>
      </c>
      <c r="E209" s="257">
        <v>1237</v>
      </c>
      <c r="F209" s="258" t="s">
        <v>60</v>
      </c>
      <c r="G209" s="255"/>
      <c r="H209" s="255"/>
      <c r="I209" s="255"/>
      <c r="J209" s="255"/>
    </row>
    <row r="210" spans="1:10" ht="36" x14ac:dyDescent="0.35">
      <c r="A210" s="293"/>
      <c r="B210" s="254" t="s">
        <v>1280</v>
      </c>
      <c r="C210" s="255"/>
      <c r="D210" s="255"/>
      <c r="E210" s="255"/>
      <c r="F210" s="255"/>
      <c r="G210" s="255"/>
      <c r="H210" s="255"/>
      <c r="I210" s="255"/>
      <c r="J210" s="255"/>
    </row>
    <row r="211" spans="1:10" x14ac:dyDescent="0.35">
      <c r="A211" s="292">
        <v>43404</v>
      </c>
      <c r="B211" s="246" t="s">
        <v>498</v>
      </c>
      <c r="C211" s="246" t="s">
        <v>6</v>
      </c>
      <c r="D211" s="356" t="s">
        <v>6</v>
      </c>
      <c r="E211" s="356" t="s">
        <v>6</v>
      </c>
      <c r="F211" s="246" t="s">
        <v>6</v>
      </c>
      <c r="G211" s="246" t="s">
        <v>764</v>
      </c>
      <c r="H211" s="250" t="s">
        <v>642</v>
      </c>
      <c r="I211" s="251">
        <v>13320</v>
      </c>
      <c r="J211" s="252"/>
    </row>
    <row r="212" spans="1:10" x14ac:dyDescent="0.35">
      <c r="A212" s="292"/>
      <c r="B212" s="356" t="s">
        <v>158</v>
      </c>
      <c r="C212" s="356" t="s">
        <v>840</v>
      </c>
      <c r="D212" s="250" t="s">
        <v>311</v>
      </c>
      <c r="E212" s="257">
        <v>13320</v>
      </c>
      <c r="F212" s="258" t="s">
        <v>56</v>
      </c>
      <c r="G212" s="255"/>
      <c r="H212" s="255"/>
      <c r="I212" s="255"/>
      <c r="J212" s="255"/>
    </row>
    <row r="213" spans="1:10" x14ac:dyDescent="0.35">
      <c r="A213" s="356" t="s">
        <v>6</v>
      </c>
      <c r="B213" s="246" t="s">
        <v>1281</v>
      </c>
      <c r="C213" s="246" t="s">
        <v>6</v>
      </c>
      <c r="D213" s="356" t="s">
        <v>6</v>
      </c>
      <c r="E213" s="356" t="s">
        <v>6</v>
      </c>
      <c r="F213" s="246" t="s">
        <v>6</v>
      </c>
      <c r="G213" s="356" t="s">
        <v>6</v>
      </c>
      <c r="H213" s="250" t="s">
        <v>6</v>
      </c>
      <c r="I213" s="252"/>
      <c r="J213" s="253">
        <v>4050</v>
      </c>
    </row>
    <row r="214" spans="1:10" x14ac:dyDescent="0.35">
      <c r="A214" s="292"/>
      <c r="B214" s="356" t="s">
        <v>53</v>
      </c>
      <c r="C214" s="356" t="s">
        <v>840</v>
      </c>
      <c r="D214" s="250" t="s">
        <v>864</v>
      </c>
      <c r="E214" s="257">
        <v>4050</v>
      </c>
      <c r="F214" s="258" t="s">
        <v>60</v>
      </c>
      <c r="G214" s="255"/>
      <c r="H214" s="255"/>
      <c r="I214" s="255"/>
      <c r="J214" s="255"/>
    </row>
    <row r="215" spans="1:10" x14ac:dyDescent="0.35">
      <c r="A215" s="356" t="s">
        <v>6</v>
      </c>
      <c r="B215" s="246" t="s">
        <v>1282</v>
      </c>
      <c r="C215" s="246" t="s">
        <v>6</v>
      </c>
      <c r="D215" s="356" t="s">
        <v>6</v>
      </c>
      <c r="E215" s="356" t="s">
        <v>6</v>
      </c>
      <c r="F215" s="246" t="s">
        <v>6</v>
      </c>
      <c r="G215" s="356" t="s">
        <v>6</v>
      </c>
      <c r="H215" s="250" t="s">
        <v>6</v>
      </c>
      <c r="I215" s="252"/>
      <c r="J215" s="253">
        <v>1420</v>
      </c>
    </row>
    <row r="216" spans="1:10" x14ac:dyDescent="0.35">
      <c r="A216" s="292"/>
      <c r="B216" s="356" t="s">
        <v>53</v>
      </c>
      <c r="C216" s="356" t="s">
        <v>840</v>
      </c>
      <c r="D216" s="250" t="s">
        <v>864</v>
      </c>
      <c r="E216" s="257">
        <v>1420</v>
      </c>
      <c r="F216" s="258" t="s">
        <v>60</v>
      </c>
      <c r="G216" s="255"/>
      <c r="H216" s="255"/>
      <c r="I216" s="255"/>
      <c r="J216" s="255"/>
    </row>
    <row r="217" spans="1:10" x14ac:dyDescent="0.35">
      <c r="A217" s="356" t="s">
        <v>6</v>
      </c>
      <c r="B217" s="246" t="s">
        <v>1283</v>
      </c>
      <c r="C217" s="246" t="s">
        <v>6</v>
      </c>
      <c r="D217" s="356" t="s">
        <v>6</v>
      </c>
      <c r="E217" s="356" t="s">
        <v>6</v>
      </c>
      <c r="F217" s="246" t="s">
        <v>6</v>
      </c>
      <c r="G217" s="356" t="s">
        <v>6</v>
      </c>
      <c r="H217" s="250" t="s">
        <v>6</v>
      </c>
      <c r="I217" s="252"/>
      <c r="J217" s="253">
        <v>420</v>
      </c>
    </row>
    <row r="218" spans="1:10" x14ac:dyDescent="0.35">
      <c r="A218" s="292"/>
      <c r="B218" s="356" t="s">
        <v>53</v>
      </c>
      <c r="C218" s="356" t="s">
        <v>840</v>
      </c>
      <c r="D218" s="250" t="s">
        <v>864</v>
      </c>
      <c r="E218" s="257">
        <v>420</v>
      </c>
      <c r="F218" s="258" t="s">
        <v>60</v>
      </c>
      <c r="G218" s="255"/>
      <c r="H218" s="255"/>
      <c r="I218" s="255"/>
      <c r="J218" s="255"/>
    </row>
    <row r="219" spans="1:10" x14ac:dyDescent="0.35">
      <c r="A219" s="356" t="s">
        <v>6</v>
      </c>
      <c r="B219" s="246" t="s">
        <v>1284</v>
      </c>
      <c r="C219" s="246" t="s">
        <v>6</v>
      </c>
      <c r="D219" s="356" t="s">
        <v>6</v>
      </c>
      <c r="E219" s="356" t="s">
        <v>6</v>
      </c>
      <c r="F219" s="246" t="s">
        <v>6</v>
      </c>
      <c r="G219" s="356" t="s">
        <v>6</v>
      </c>
      <c r="H219" s="250" t="s">
        <v>6</v>
      </c>
      <c r="I219" s="252"/>
      <c r="J219" s="253">
        <v>420</v>
      </c>
    </row>
    <row r="220" spans="1:10" x14ac:dyDescent="0.35">
      <c r="A220" s="292"/>
      <c r="B220" s="356" t="s">
        <v>53</v>
      </c>
      <c r="C220" s="356" t="s">
        <v>840</v>
      </c>
      <c r="D220" s="250" t="s">
        <v>864</v>
      </c>
      <c r="E220" s="257">
        <v>420</v>
      </c>
      <c r="F220" s="258" t="s">
        <v>60</v>
      </c>
      <c r="G220" s="255"/>
      <c r="H220" s="255"/>
      <c r="I220" s="255"/>
      <c r="J220" s="255"/>
    </row>
    <row r="221" spans="1:10" x14ac:dyDescent="0.35">
      <c r="A221" s="356" t="s">
        <v>6</v>
      </c>
      <c r="B221" s="246" t="s">
        <v>1285</v>
      </c>
      <c r="C221" s="246" t="s">
        <v>6</v>
      </c>
      <c r="D221" s="356" t="s">
        <v>6</v>
      </c>
      <c r="E221" s="356" t="s">
        <v>6</v>
      </c>
      <c r="F221" s="246" t="s">
        <v>6</v>
      </c>
      <c r="G221" s="356" t="s">
        <v>6</v>
      </c>
      <c r="H221" s="250" t="s">
        <v>6</v>
      </c>
      <c r="I221" s="252"/>
      <c r="J221" s="253">
        <v>3910</v>
      </c>
    </row>
    <row r="222" spans="1:10" x14ac:dyDescent="0.35">
      <c r="A222" s="292"/>
      <c r="B222" s="356" t="s">
        <v>53</v>
      </c>
      <c r="C222" s="356" t="s">
        <v>840</v>
      </c>
      <c r="D222" s="250" t="s">
        <v>864</v>
      </c>
      <c r="E222" s="257">
        <v>3910</v>
      </c>
      <c r="F222" s="258" t="s">
        <v>60</v>
      </c>
      <c r="G222" s="255"/>
      <c r="H222" s="255"/>
      <c r="I222" s="255"/>
      <c r="J222" s="255"/>
    </row>
    <row r="223" spans="1:10" x14ac:dyDescent="0.35">
      <c r="A223" s="356" t="s">
        <v>6</v>
      </c>
      <c r="B223" s="246" t="s">
        <v>1286</v>
      </c>
      <c r="C223" s="246" t="s">
        <v>6</v>
      </c>
      <c r="D223" s="356" t="s">
        <v>6</v>
      </c>
      <c r="E223" s="356" t="s">
        <v>6</v>
      </c>
      <c r="F223" s="246" t="s">
        <v>6</v>
      </c>
      <c r="G223" s="356" t="s">
        <v>6</v>
      </c>
      <c r="H223" s="250" t="s">
        <v>6</v>
      </c>
      <c r="I223" s="252"/>
      <c r="J223" s="253">
        <v>420</v>
      </c>
    </row>
    <row r="224" spans="1:10" x14ac:dyDescent="0.35">
      <c r="A224" s="292"/>
      <c r="B224" s="356" t="s">
        <v>53</v>
      </c>
      <c r="C224" s="356" t="s">
        <v>840</v>
      </c>
      <c r="D224" s="250" t="s">
        <v>864</v>
      </c>
      <c r="E224" s="257">
        <v>420</v>
      </c>
      <c r="F224" s="258" t="s">
        <v>60</v>
      </c>
      <c r="G224" s="255"/>
      <c r="H224" s="255"/>
      <c r="I224" s="255"/>
      <c r="J224" s="255"/>
    </row>
    <row r="225" spans="1:10" x14ac:dyDescent="0.35">
      <c r="A225" s="356" t="s">
        <v>6</v>
      </c>
      <c r="B225" s="246" t="s">
        <v>1287</v>
      </c>
      <c r="C225" s="246" t="s">
        <v>6</v>
      </c>
      <c r="D225" s="356" t="s">
        <v>6</v>
      </c>
      <c r="E225" s="356" t="s">
        <v>6</v>
      </c>
      <c r="F225" s="246" t="s">
        <v>6</v>
      </c>
      <c r="G225" s="356" t="s">
        <v>6</v>
      </c>
      <c r="H225" s="250" t="s">
        <v>6</v>
      </c>
      <c r="I225" s="252"/>
      <c r="J225" s="253">
        <v>1670</v>
      </c>
    </row>
    <row r="226" spans="1:10" x14ac:dyDescent="0.35">
      <c r="A226" s="292"/>
      <c r="B226" s="356" t="s">
        <v>53</v>
      </c>
      <c r="C226" s="356" t="s">
        <v>840</v>
      </c>
      <c r="D226" s="250" t="s">
        <v>864</v>
      </c>
      <c r="E226" s="257">
        <v>1670</v>
      </c>
      <c r="F226" s="258" t="s">
        <v>60</v>
      </c>
      <c r="G226" s="255"/>
      <c r="H226" s="255"/>
      <c r="I226" s="255"/>
      <c r="J226" s="255"/>
    </row>
    <row r="227" spans="1:10" x14ac:dyDescent="0.35">
      <c r="A227" s="356" t="s">
        <v>6</v>
      </c>
      <c r="B227" s="246" t="s">
        <v>1288</v>
      </c>
      <c r="C227" s="246" t="s">
        <v>6</v>
      </c>
      <c r="D227" s="356" t="s">
        <v>6</v>
      </c>
      <c r="E227" s="356" t="s">
        <v>6</v>
      </c>
      <c r="F227" s="246" t="s">
        <v>6</v>
      </c>
      <c r="G227" s="356" t="s">
        <v>6</v>
      </c>
      <c r="H227" s="250" t="s">
        <v>6</v>
      </c>
      <c r="I227" s="252"/>
      <c r="J227" s="253">
        <v>1010</v>
      </c>
    </row>
    <row r="228" spans="1:10" x14ac:dyDescent="0.35">
      <c r="A228" s="292"/>
      <c r="B228" s="356" t="s">
        <v>53</v>
      </c>
      <c r="C228" s="356" t="s">
        <v>840</v>
      </c>
      <c r="D228" s="250" t="s">
        <v>864</v>
      </c>
      <c r="E228" s="257">
        <v>1010</v>
      </c>
      <c r="F228" s="258" t="s">
        <v>60</v>
      </c>
      <c r="G228" s="255"/>
      <c r="H228" s="255"/>
      <c r="I228" s="255"/>
      <c r="J228" s="255"/>
    </row>
    <row r="229" spans="1:10" ht="24" x14ac:dyDescent="0.35">
      <c r="A229" s="293"/>
      <c r="B229" s="254" t="s">
        <v>1289</v>
      </c>
      <c r="C229" s="255"/>
      <c r="D229" s="255"/>
      <c r="E229" s="255"/>
      <c r="F229" s="255"/>
      <c r="G229" s="255"/>
      <c r="H229" s="255"/>
      <c r="I229" s="255"/>
      <c r="J229" s="255"/>
    </row>
    <row r="230" spans="1:10" x14ac:dyDescent="0.35">
      <c r="A230" s="292">
        <v>43404</v>
      </c>
      <c r="B230" s="246" t="s">
        <v>498</v>
      </c>
      <c r="C230" s="246" t="s">
        <v>6</v>
      </c>
      <c r="D230" s="356" t="s">
        <v>6</v>
      </c>
      <c r="E230" s="356" t="s">
        <v>6</v>
      </c>
      <c r="F230" s="246" t="s">
        <v>6</v>
      </c>
      <c r="G230" s="246" t="s">
        <v>764</v>
      </c>
      <c r="H230" s="250" t="s">
        <v>645</v>
      </c>
      <c r="I230" s="251">
        <v>45527</v>
      </c>
      <c r="J230" s="252"/>
    </row>
    <row r="231" spans="1:10" x14ac:dyDescent="0.35">
      <c r="A231" s="292"/>
      <c r="B231" s="356" t="s">
        <v>158</v>
      </c>
      <c r="C231" s="356" t="s">
        <v>840</v>
      </c>
      <c r="D231" s="250" t="s">
        <v>311</v>
      </c>
      <c r="E231" s="257">
        <v>45527</v>
      </c>
      <c r="F231" s="258" t="s">
        <v>56</v>
      </c>
      <c r="G231" s="255"/>
      <c r="H231" s="255"/>
      <c r="I231" s="255"/>
      <c r="J231" s="255"/>
    </row>
    <row r="232" spans="1:10" x14ac:dyDescent="0.35">
      <c r="A232" s="356" t="s">
        <v>6</v>
      </c>
      <c r="B232" s="246" t="s">
        <v>564</v>
      </c>
      <c r="C232" s="246" t="s">
        <v>6</v>
      </c>
      <c r="D232" s="356" t="s">
        <v>6</v>
      </c>
      <c r="E232" s="356" t="s">
        <v>6</v>
      </c>
      <c r="F232" s="246" t="s">
        <v>6</v>
      </c>
      <c r="G232" s="356" t="s">
        <v>6</v>
      </c>
      <c r="H232" s="250" t="s">
        <v>6</v>
      </c>
      <c r="I232" s="252"/>
      <c r="J232" s="253">
        <v>4190</v>
      </c>
    </row>
    <row r="233" spans="1:10" x14ac:dyDescent="0.35">
      <c r="A233" s="356" t="s">
        <v>6</v>
      </c>
      <c r="B233" s="246" t="s">
        <v>814</v>
      </c>
      <c r="C233" s="246" t="s">
        <v>6</v>
      </c>
      <c r="D233" s="356" t="s">
        <v>6</v>
      </c>
      <c r="E233" s="356" t="s">
        <v>6</v>
      </c>
      <c r="F233" s="246" t="s">
        <v>6</v>
      </c>
      <c r="G233" s="356" t="s">
        <v>6</v>
      </c>
      <c r="H233" s="250" t="s">
        <v>6</v>
      </c>
      <c r="I233" s="252"/>
      <c r="J233" s="253">
        <v>7393</v>
      </c>
    </row>
    <row r="234" spans="1:10" x14ac:dyDescent="0.35">
      <c r="A234" s="356" t="s">
        <v>6</v>
      </c>
      <c r="B234" s="246" t="s">
        <v>1290</v>
      </c>
      <c r="C234" s="246" t="s">
        <v>6</v>
      </c>
      <c r="D234" s="356" t="s">
        <v>6</v>
      </c>
      <c r="E234" s="356" t="s">
        <v>6</v>
      </c>
      <c r="F234" s="246" t="s">
        <v>6</v>
      </c>
      <c r="G234" s="356" t="s">
        <v>6</v>
      </c>
      <c r="H234" s="250" t="s">
        <v>6</v>
      </c>
      <c r="I234" s="252"/>
      <c r="J234" s="253">
        <v>667</v>
      </c>
    </row>
    <row r="235" spans="1:10" x14ac:dyDescent="0.35">
      <c r="A235" s="292"/>
      <c r="B235" s="356" t="s">
        <v>158</v>
      </c>
      <c r="C235" s="356" t="s">
        <v>1291</v>
      </c>
      <c r="D235" s="250" t="s">
        <v>1292</v>
      </c>
      <c r="E235" s="257">
        <v>649</v>
      </c>
      <c r="F235" s="258" t="s">
        <v>60</v>
      </c>
      <c r="G235" s="255"/>
      <c r="H235" s="255"/>
      <c r="I235" s="255"/>
      <c r="J235" s="255"/>
    </row>
    <row r="236" spans="1:10" x14ac:dyDescent="0.35">
      <c r="A236" s="292"/>
      <c r="B236" s="356" t="s">
        <v>158</v>
      </c>
      <c r="C236" s="356" t="s">
        <v>1293</v>
      </c>
      <c r="D236" s="250" t="s">
        <v>1294</v>
      </c>
      <c r="E236" s="257">
        <v>18</v>
      </c>
      <c r="F236" s="258" t="s">
        <v>60</v>
      </c>
      <c r="G236" s="255"/>
      <c r="H236" s="255"/>
      <c r="I236" s="255"/>
      <c r="J236" s="255"/>
    </row>
    <row r="237" spans="1:10" x14ac:dyDescent="0.35">
      <c r="A237" s="356" t="s">
        <v>6</v>
      </c>
      <c r="B237" s="246" t="s">
        <v>1295</v>
      </c>
      <c r="C237" s="246" t="s">
        <v>6</v>
      </c>
      <c r="D237" s="356" t="s">
        <v>6</v>
      </c>
      <c r="E237" s="356" t="s">
        <v>6</v>
      </c>
      <c r="F237" s="246" t="s">
        <v>6</v>
      </c>
      <c r="G237" s="356" t="s">
        <v>6</v>
      </c>
      <c r="H237" s="250" t="s">
        <v>6</v>
      </c>
      <c r="I237" s="252"/>
      <c r="J237" s="253">
        <v>760</v>
      </c>
    </row>
    <row r="238" spans="1:10" x14ac:dyDescent="0.35">
      <c r="A238" s="292"/>
      <c r="B238" s="356" t="s">
        <v>158</v>
      </c>
      <c r="C238" s="356" t="s">
        <v>1296</v>
      </c>
      <c r="D238" s="250" t="s">
        <v>1297</v>
      </c>
      <c r="E238" s="257">
        <v>760</v>
      </c>
      <c r="F238" s="258" t="s">
        <v>60</v>
      </c>
      <c r="G238" s="255"/>
      <c r="H238" s="255"/>
      <c r="I238" s="255"/>
      <c r="J238" s="255"/>
    </row>
    <row r="239" spans="1:10" x14ac:dyDescent="0.35">
      <c r="A239" s="356" t="s">
        <v>6</v>
      </c>
      <c r="B239" s="246" t="s">
        <v>1298</v>
      </c>
      <c r="C239" s="246" t="s">
        <v>6</v>
      </c>
      <c r="D239" s="356" t="s">
        <v>6</v>
      </c>
      <c r="E239" s="356" t="s">
        <v>6</v>
      </c>
      <c r="F239" s="246" t="s">
        <v>6</v>
      </c>
      <c r="G239" s="356" t="s">
        <v>6</v>
      </c>
      <c r="H239" s="250" t="s">
        <v>6</v>
      </c>
      <c r="I239" s="252"/>
      <c r="J239" s="253">
        <v>975</v>
      </c>
    </row>
    <row r="240" spans="1:10" x14ac:dyDescent="0.35">
      <c r="A240" s="292"/>
      <c r="B240" s="356" t="s">
        <v>158</v>
      </c>
      <c r="C240" s="356" t="s">
        <v>1296</v>
      </c>
      <c r="D240" s="250" t="s">
        <v>1297</v>
      </c>
      <c r="E240" s="257">
        <v>975</v>
      </c>
      <c r="F240" s="258" t="s">
        <v>60</v>
      </c>
      <c r="G240" s="255"/>
      <c r="H240" s="255"/>
      <c r="I240" s="255"/>
      <c r="J240" s="255"/>
    </row>
    <row r="241" spans="1:10" x14ac:dyDescent="0.35">
      <c r="A241" s="356" t="s">
        <v>6</v>
      </c>
      <c r="B241" s="246" t="s">
        <v>1299</v>
      </c>
      <c r="C241" s="246" t="s">
        <v>6</v>
      </c>
      <c r="D241" s="356" t="s">
        <v>6</v>
      </c>
      <c r="E241" s="356" t="s">
        <v>6</v>
      </c>
      <c r="F241" s="246" t="s">
        <v>6</v>
      </c>
      <c r="G241" s="356" t="s">
        <v>6</v>
      </c>
      <c r="H241" s="250" t="s">
        <v>6</v>
      </c>
      <c r="I241" s="252"/>
      <c r="J241" s="253">
        <v>666</v>
      </c>
    </row>
    <row r="242" spans="1:10" x14ac:dyDescent="0.35">
      <c r="A242" s="292"/>
      <c r="B242" s="356" t="s">
        <v>158</v>
      </c>
      <c r="C242" s="356" t="s">
        <v>1296</v>
      </c>
      <c r="D242" s="250" t="s">
        <v>1297</v>
      </c>
      <c r="E242" s="257">
        <v>666</v>
      </c>
      <c r="F242" s="258" t="s">
        <v>60</v>
      </c>
      <c r="G242" s="255"/>
      <c r="H242" s="255"/>
      <c r="I242" s="255"/>
      <c r="J242" s="255"/>
    </row>
    <row r="243" spans="1:10" x14ac:dyDescent="0.35">
      <c r="A243" s="356" t="s">
        <v>6</v>
      </c>
      <c r="B243" s="246" t="s">
        <v>1300</v>
      </c>
      <c r="C243" s="246" t="s">
        <v>6</v>
      </c>
      <c r="D243" s="356" t="s">
        <v>6</v>
      </c>
      <c r="E243" s="356" t="s">
        <v>6</v>
      </c>
      <c r="F243" s="246" t="s">
        <v>6</v>
      </c>
      <c r="G243" s="356" t="s">
        <v>6</v>
      </c>
      <c r="H243" s="250" t="s">
        <v>6</v>
      </c>
      <c r="I243" s="252"/>
      <c r="J243" s="253">
        <v>666</v>
      </c>
    </row>
    <row r="244" spans="1:10" x14ac:dyDescent="0.35">
      <c r="A244" s="292"/>
      <c r="B244" s="356" t="s">
        <v>158</v>
      </c>
      <c r="C244" s="356" t="s">
        <v>1301</v>
      </c>
      <c r="D244" s="250" t="s">
        <v>1302</v>
      </c>
      <c r="E244" s="257">
        <v>666</v>
      </c>
      <c r="F244" s="258" t="s">
        <v>60</v>
      </c>
      <c r="G244" s="255"/>
      <c r="H244" s="255"/>
      <c r="I244" s="255"/>
      <c r="J244" s="255"/>
    </row>
    <row r="245" spans="1:10" x14ac:dyDescent="0.35">
      <c r="A245" s="356" t="s">
        <v>6</v>
      </c>
      <c r="B245" s="246" t="s">
        <v>1303</v>
      </c>
      <c r="C245" s="246" t="s">
        <v>6</v>
      </c>
      <c r="D245" s="356" t="s">
        <v>6</v>
      </c>
      <c r="E245" s="356" t="s">
        <v>6</v>
      </c>
      <c r="F245" s="246" t="s">
        <v>6</v>
      </c>
      <c r="G245" s="356" t="s">
        <v>6</v>
      </c>
      <c r="H245" s="250" t="s">
        <v>6</v>
      </c>
      <c r="I245" s="252"/>
      <c r="J245" s="253">
        <v>729</v>
      </c>
    </row>
    <row r="246" spans="1:10" x14ac:dyDescent="0.35">
      <c r="A246" s="292"/>
      <c r="B246" s="356" t="s">
        <v>158</v>
      </c>
      <c r="C246" s="356" t="s">
        <v>1304</v>
      </c>
      <c r="D246" s="250" t="s">
        <v>533</v>
      </c>
      <c r="E246" s="257">
        <v>729</v>
      </c>
      <c r="F246" s="258" t="s">
        <v>60</v>
      </c>
      <c r="G246" s="255"/>
      <c r="H246" s="255"/>
      <c r="I246" s="255"/>
      <c r="J246" s="255"/>
    </row>
    <row r="247" spans="1:10" x14ac:dyDescent="0.35">
      <c r="A247" s="356" t="s">
        <v>6</v>
      </c>
      <c r="B247" s="246" t="s">
        <v>1305</v>
      </c>
      <c r="C247" s="246" t="s">
        <v>6</v>
      </c>
      <c r="D247" s="356" t="s">
        <v>6</v>
      </c>
      <c r="E247" s="356" t="s">
        <v>6</v>
      </c>
      <c r="F247" s="246" t="s">
        <v>6</v>
      </c>
      <c r="G247" s="356" t="s">
        <v>6</v>
      </c>
      <c r="H247" s="250" t="s">
        <v>6</v>
      </c>
      <c r="I247" s="252"/>
      <c r="J247" s="253">
        <v>1000</v>
      </c>
    </row>
    <row r="248" spans="1:10" x14ac:dyDescent="0.35">
      <c r="A248" s="292"/>
      <c r="B248" s="356" t="s">
        <v>158</v>
      </c>
      <c r="C248" s="356" t="s">
        <v>1301</v>
      </c>
      <c r="D248" s="250" t="s">
        <v>1306</v>
      </c>
      <c r="E248" s="257">
        <v>1000</v>
      </c>
      <c r="F248" s="258" t="s">
        <v>60</v>
      </c>
      <c r="G248" s="255"/>
      <c r="H248" s="255"/>
      <c r="I248" s="255"/>
      <c r="J248" s="255"/>
    </row>
    <row r="249" spans="1:10" x14ac:dyDescent="0.35">
      <c r="A249" s="356" t="s">
        <v>6</v>
      </c>
      <c r="B249" s="246" t="s">
        <v>1307</v>
      </c>
      <c r="C249" s="246" t="s">
        <v>6</v>
      </c>
      <c r="D249" s="356" t="s">
        <v>6</v>
      </c>
      <c r="E249" s="356" t="s">
        <v>6</v>
      </c>
      <c r="F249" s="246" t="s">
        <v>6</v>
      </c>
      <c r="G249" s="356" t="s">
        <v>6</v>
      </c>
      <c r="H249" s="250" t="s">
        <v>6</v>
      </c>
      <c r="I249" s="252"/>
      <c r="J249" s="253">
        <v>666</v>
      </c>
    </row>
    <row r="250" spans="1:10" x14ac:dyDescent="0.35">
      <c r="A250" s="292"/>
      <c r="B250" s="356" t="s">
        <v>158</v>
      </c>
      <c r="C250" s="356" t="s">
        <v>1304</v>
      </c>
      <c r="D250" s="250" t="s">
        <v>1297</v>
      </c>
      <c r="E250" s="257">
        <v>666</v>
      </c>
      <c r="F250" s="258" t="s">
        <v>60</v>
      </c>
      <c r="G250" s="255"/>
      <c r="H250" s="255"/>
      <c r="I250" s="255"/>
      <c r="J250" s="255"/>
    </row>
    <row r="251" spans="1:10" x14ac:dyDescent="0.35">
      <c r="A251" s="356" t="s">
        <v>6</v>
      </c>
      <c r="B251" s="246" t="s">
        <v>1308</v>
      </c>
      <c r="C251" s="246" t="s">
        <v>6</v>
      </c>
      <c r="D251" s="356" t="s">
        <v>6</v>
      </c>
      <c r="E251" s="356" t="s">
        <v>6</v>
      </c>
      <c r="F251" s="246" t="s">
        <v>6</v>
      </c>
      <c r="G251" s="356" t="s">
        <v>6</v>
      </c>
      <c r="H251" s="250" t="s">
        <v>6</v>
      </c>
      <c r="I251" s="252"/>
      <c r="J251" s="253">
        <v>624</v>
      </c>
    </row>
    <row r="252" spans="1:10" x14ac:dyDescent="0.35">
      <c r="A252" s="292"/>
      <c r="B252" s="356" t="s">
        <v>158</v>
      </c>
      <c r="C252" s="356" t="s">
        <v>1309</v>
      </c>
      <c r="D252" s="250" t="s">
        <v>1306</v>
      </c>
      <c r="E252" s="257">
        <v>294</v>
      </c>
      <c r="F252" s="258" t="s">
        <v>60</v>
      </c>
      <c r="G252" s="255"/>
      <c r="H252" s="255"/>
      <c r="I252" s="255"/>
      <c r="J252" s="255"/>
    </row>
    <row r="253" spans="1:10" x14ac:dyDescent="0.35">
      <c r="A253" s="292"/>
      <c r="B253" s="356" t="s">
        <v>158</v>
      </c>
      <c r="C253" s="356" t="s">
        <v>1310</v>
      </c>
      <c r="D253" s="250" t="s">
        <v>1297</v>
      </c>
      <c r="E253" s="257">
        <v>330</v>
      </c>
      <c r="F253" s="258" t="s">
        <v>60</v>
      </c>
      <c r="G253" s="255"/>
      <c r="H253" s="255"/>
      <c r="I253" s="255"/>
      <c r="J253" s="255"/>
    </row>
    <row r="254" spans="1:10" x14ac:dyDescent="0.35">
      <c r="A254" s="356" t="s">
        <v>6</v>
      </c>
      <c r="B254" s="246" t="s">
        <v>1311</v>
      </c>
      <c r="C254" s="246" t="s">
        <v>6</v>
      </c>
      <c r="D254" s="356" t="s">
        <v>6</v>
      </c>
      <c r="E254" s="356" t="s">
        <v>6</v>
      </c>
      <c r="F254" s="246" t="s">
        <v>6</v>
      </c>
      <c r="G254" s="356" t="s">
        <v>6</v>
      </c>
      <c r="H254" s="250" t="s">
        <v>6</v>
      </c>
      <c r="I254" s="252"/>
      <c r="J254" s="253">
        <v>666</v>
      </c>
    </row>
    <row r="255" spans="1:10" x14ac:dyDescent="0.35">
      <c r="A255" s="292"/>
      <c r="B255" s="356" t="s">
        <v>158</v>
      </c>
      <c r="C255" s="356" t="s">
        <v>1304</v>
      </c>
      <c r="D255" s="250" t="s">
        <v>1297</v>
      </c>
      <c r="E255" s="257">
        <v>666</v>
      </c>
      <c r="F255" s="258" t="s">
        <v>60</v>
      </c>
      <c r="G255" s="255"/>
      <c r="H255" s="255"/>
      <c r="I255" s="255"/>
      <c r="J255" s="255"/>
    </row>
    <row r="256" spans="1:10" x14ac:dyDescent="0.35">
      <c r="A256" s="356" t="s">
        <v>6</v>
      </c>
      <c r="B256" s="246" t="s">
        <v>791</v>
      </c>
      <c r="C256" s="246" t="s">
        <v>6</v>
      </c>
      <c r="D256" s="356" t="s">
        <v>6</v>
      </c>
      <c r="E256" s="356" t="s">
        <v>6</v>
      </c>
      <c r="F256" s="246" t="s">
        <v>6</v>
      </c>
      <c r="G256" s="356" t="s">
        <v>6</v>
      </c>
      <c r="H256" s="250" t="s">
        <v>6</v>
      </c>
      <c r="I256" s="252"/>
      <c r="J256" s="253">
        <v>8065</v>
      </c>
    </row>
    <row r="257" spans="1:10" x14ac:dyDescent="0.35">
      <c r="A257" s="356" t="s">
        <v>6</v>
      </c>
      <c r="B257" s="246" t="s">
        <v>1312</v>
      </c>
      <c r="C257" s="246" t="s">
        <v>6</v>
      </c>
      <c r="D257" s="356" t="s">
        <v>6</v>
      </c>
      <c r="E257" s="356" t="s">
        <v>6</v>
      </c>
      <c r="F257" s="246" t="s">
        <v>6</v>
      </c>
      <c r="G257" s="356" t="s">
        <v>6</v>
      </c>
      <c r="H257" s="250" t="s">
        <v>6</v>
      </c>
      <c r="I257" s="252"/>
      <c r="J257" s="253">
        <v>10000</v>
      </c>
    </row>
    <row r="258" spans="1:10" x14ac:dyDescent="0.35">
      <c r="A258" s="356" t="s">
        <v>6</v>
      </c>
      <c r="B258" s="246" t="s">
        <v>1313</v>
      </c>
      <c r="C258" s="246" t="s">
        <v>6</v>
      </c>
      <c r="D258" s="356" t="s">
        <v>6</v>
      </c>
      <c r="E258" s="356" t="s">
        <v>6</v>
      </c>
      <c r="F258" s="246" t="s">
        <v>6</v>
      </c>
      <c r="G258" s="356" t="s">
        <v>6</v>
      </c>
      <c r="H258" s="250" t="s">
        <v>6</v>
      </c>
      <c r="I258" s="252"/>
      <c r="J258" s="253">
        <v>3000</v>
      </c>
    </row>
    <row r="259" spans="1:10" x14ac:dyDescent="0.35">
      <c r="A259" s="292"/>
      <c r="B259" s="356" t="s">
        <v>53</v>
      </c>
      <c r="C259" s="356" t="s">
        <v>1314</v>
      </c>
      <c r="D259" s="250" t="s">
        <v>311</v>
      </c>
      <c r="E259" s="257">
        <v>3000</v>
      </c>
      <c r="F259" s="258" t="s">
        <v>60</v>
      </c>
      <c r="G259" s="255"/>
      <c r="H259" s="255"/>
      <c r="I259" s="255"/>
      <c r="J259" s="255"/>
    </row>
    <row r="260" spans="1:10" x14ac:dyDescent="0.35">
      <c r="A260" s="356" t="s">
        <v>6</v>
      </c>
      <c r="B260" s="246" t="s">
        <v>1315</v>
      </c>
      <c r="C260" s="246" t="s">
        <v>6</v>
      </c>
      <c r="D260" s="356" t="s">
        <v>6</v>
      </c>
      <c r="E260" s="356" t="s">
        <v>6</v>
      </c>
      <c r="F260" s="246" t="s">
        <v>6</v>
      </c>
      <c r="G260" s="356" t="s">
        <v>6</v>
      </c>
      <c r="H260" s="250" t="s">
        <v>6</v>
      </c>
      <c r="I260" s="252"/>
      <c r="J260" s="253">
        <v>1900</v>
      </c>
    </row>
    <row r="261" spans="1:10" x14ac:dyDescent="0.35">
      <c r="A261" s="292"/>
      <c r="B261" s="356" t="s">
        <v>53</v>
      </c>
      <c r="C261" s="356" t="s">
        <v>840</v>
      </c>
      <c r="D261" s="250" t="s">
        <v>864</v>
      </c>
      <c r="E261" s="257">
        <v>1900</v>
      </c>
      <c r="F261" s="258" t="s">
        <v>60</v>
      </c>
      <c r="G261" s="255"/>
      <c r="H261" s="255"/>
      <c r="I261" s="255"/>
      <c r="J261" s="255"/>
    </row>
    <row r="262" spans="1:10" x14ac:dyDescent="0.35">
      <c r="A262" s="356" t="s">
        <v>6</v>
      </c>
      <c r="B262" s="246" t="s">
        <v>1316</v>
      </c>
      <c r="C262" s="246" t="s">
        <v>6</v>
      </c>
      <c r="D262" s="356" t="s">
        <v>6</v>
      </c>
      <c r="E262" s="356" t="s">
        <v>6</v>
      </c>
      <c r="F262" s="246" t="s">
        <v>6</v>
      </c>
      <c r="G262" s="356" t="s">
        <v>6</v>
      </c>
      <c r="H262" s="250" t="s">
        <v>6</v>
      </c>
      <c r="I262" s="252"/>
      <c r="J262" s="253">
        <v>3560</v>
      </c>
    </row>
    <row r="263" spans="1:10" x14ac:dyDescent="0.35">
      <c r="A263" s="292"/>
      <c r="B263" s="356" t="s">
        <v>53</v>
      </c>
      <c r="C263" s="356" t="s">
        <v>840</v>
      </c>
      <c r="D263" s="250" t="s">
        <v>864</v>
      </c>
      <c r="E263" s="257">
        <v>3560</v>
      </c>
      <c r="F263" s="258" t="s">
        <v>60</v>
      </c>
      <c r="G263" s="255"/>
      <c r="H263" s="255"/>
      <c r="I263" s="255"/>
      <c r="J263" s="255"/>
    </row>
    <row r="264" spans="1:10" ht="36" x14ac:dyDescent="0.35">
      <c r="A264" s="293"/>
      <c r="B264" s="254" t="s">
        <v>1317</v>
      </c>
      <c r="C264" s="255"/>
      <c r="D264" s="255"/>
      <c r="E264" s="255"/>
      <c r="F264" s="255"/>
      <c r="G264" s="255"/>
      <c r="H264" s="255"/>
      <c r="I264" s="255"/>
      <c r="J264" s="255"/>
    </row>
    <row r="265" spans="1:10" x14ac:dyDescent="0.35">
      <c r="A265" s="454">
        <v>43404</v>
      </c>
      <c r="B265" s="455" t="s">
        <v>567</v>
      </c>
      <c r="C265" s="455" t="s">
        <v>6</v>
      </c>
      <c r="D265" s="456" t="s">
        <v>6</v>
      </c>
      <c r="E265" s="456" t="s">
        <v>6</v>
      </c>
      <c r="F265" s="455" t="s">
        <v>6</v>
      </c>
      <c r="G265" s="455" t="s">
        <v>764</v>
      </c>
      <c r="H265" s="457" t="s">
        <v>657</v>
      </c>
      <c r="I265" s="458">
        <v>890</v>
      </c>
      <c r="J265" s="453"/>
    </row>
    <row r="266" spans="1:10" x14ac:dyDescent="0.35">
      <c r="A266" s="454"/>
      <c r="B266" s="456" t="s">
        <v>490</v>
      </c>
      <c r="C266" s="459"/>
      <c r="D266" s="459"/>
      <c r="E266" s="459"/>
      <c r="F266" s="459"/>
      <c r="G266" s="459"/>
      <c r="H266" s="459"/>
      <c r="I266" s="459"/>
      <c r="J266" s="459"/>
    </row>
    <row r="267" spans="1:10" x14ac:dyDescent="0.35">
      <c r="A267" s="454"/>
      <c r="B267" s="456" t="s">
        <v>491</v>
      </c>
      <c r="C267" s="460">
        <v>890</v>
      </c>
      <c r="D267" s="461" t="s">
        <v>56</v>
      </c>
      <c r="E267" s="459"/>
      <c r="F267" s="459"/>
      <c r="G267" s="459"/>
      <c r="H267" s="459"/>
      <c r="I267" s="459"/>
      <c r="J267" s="459"/>
    </row>
    <row r="268" spans="1:10" x14ac:dyDescent="0.35">
      <c r="A268" s="462" t="s">
        <v>6</v>
      </c>
      <c r="B268" s="455" t="s">
        <v>751</v>
      </c>
      <c r="C268" s="463" t="s">
        <v>6</v>
      </c>
      <c r="D268" s="462" t="s">
        <v>6</v>
      </c>
      <c r="E268" s="462" t="s">
        <v>6</v>
      </c>
      <c r="F268" s="463" t="s">
        <v>6</v>
      </c>
      <c r="G268" s="462" t="s">
        <v>6</v>
      </c>
      <c r="H268" s="464" t="s">
        <v>6</v>
      </c>
      <c r="I268" s="465">
        <v>13007</v>
      </c>
      <c r="J268" s="453"/>
    </row>
    <row r="269" spans="1:10" x14ac:dyDescent="0.35">
      <c r="A269" s="454"/>
      <c r="B269" s="456" t="s">
        <v>490</v>
      </c>
      <c r="C269" s="459"/>
      <c r="D269" s="459"/>
      <c r="E269" s="459"/>
      <c r="F269" s="459"/>
      <c r="G269" s="459"/>
      <c r="H269" s="459"/>
      <c r="I269" s="459"/>
      <c r="J269" s="459"/>
    </row>
    <row r="270" spans="1:10" x14ac:dyDescent="0.35">
      <c r="A270" s="454"/>
      <c r="B270" s="456" t="s">
        <v>491</v>
      </c>
      <c r="C270" s="460">
        <v>13007</v>
      </c>
      <c r="D270" s="461" t="s">
        <v>56</v>
      </c>
      <c r="E270" s="459"/>
      <c r="F270" s="459"/>
      <c r="G270" s="459"/>
      <c r="H270" s="459"/>
      <c r="I270" s="459"/>
      <c r="J270" s="459"/>
    </row>
    <row r="271" spans="1:10" x14ac:dyDescent="0.35">
      <c r="A271" s="462" t="s">
        <v>6</v>
      </c>
      <c r="B271" s="455" t="s">
        <v>1099</v>
      </c>
      <c r="C271" s="463" t="s">
        <v>6</v>
      </c>
      <c r="D271" s="462" t="s">
        <v>6</v>
      </c>
      <c r="E271" s="462" t="s">
        <v>6</v>
      </c>
      <c r="F271" s="463" t="s">
        <v>6</v>
      </c>
      <c r="G271" s="462" t="s">
        <v>6</v>
      </c>
      <c r="H271" s="464" t="s">
        <v>6</v>
      </c>
      <c r="I271" s="453"/>
      <c r="J271" s="466">
        <v>13897</v>
      </c>
    </row>
    <row r="272" spans="1:10" x14ac:dyDescent="0.35">
      <c r="A272" s="454"/>
      <c r="B272" s="456" t="s">
        <v>158</v>
      </c>
      <c r="C272" s="456" t="s">
        <v>691</v>
      </c>
      <c r="D272" s="457" t="s">
        <v>311</v>
      </c>
      <c r="E272" s="460">
        <v>13897</v>
      </c>
      <c r="F272" s="461" t="s">
        <v>60</v>
      </c>
      <c r="G272" s="459"/>
      <c r="H272" s="459"/>
      <c r="I272" s="459"/>
      <c r="J272" s="459"/>
    </row>
    <row r="273" spans="1:10" ht="48" x14ac:dyDescent="0.35">
      <c r="A273" s="467"/>
      <c r="B273" s="468" t="s">
        <v>1318</v>
      </c>
      <c r="C273" s="459"/>
      <c r="D273" s="459"/>
      <c r="E273" s="459"/>
      <c r="F273" s="459"/>
      <c r="G273" s="459"/>
      <c r="H273" s="459"/>
      <c r="I273" s="459"/>
      <c r="J273" s="459"/>
    </row>
    <row r="274" spans="1:10" x14ac:dyDescent="0.35">
      <c r="A274" s="454">
        <v>43404</v>
      </c>
      <c r="B274" s="455" t="s">
        <v>810</v>
      </c>
      <c r="C274" s="455" t="s">
        <v>6</v>
      </c>
      <c r="D274" s="456" t="s">
        <v>6</v>
      </c>
      <c r="E274" s="456" t="s">
        <v>6</v>
      </c>
      <c r="F274" s="455" t="s">
        <v>6</v>
      </c>
      <c r="G274" s="455" t="s">
        <v>764</v>
      </c>
      <c r="H274" s="457" t="s">
        <v>661</v>
      </c>
      <c r="I274" s="458">
        <v>6000</v>
      </c>
      <c r="J274" s="453"/>
    </row>
    <row r="275" spans="1:10" x14ac:dyDescent="0.35">
      <c r="A275" s="454"/>
      <c r="B275" s="456" t="s">
        <v>811</v>
      </c>
      <c r="C275" s="459"/>
      <c r="D275" s="459"/>
      <c r="E275" s="459"/>
      <c r="F275" s="459"/>
      <c r="G275" s="459"/>
      <c r="H275" s="459"/>
      <c r="I275" s="459"/>
      <c r="J275" s="459"/>
    </row>
    <row r="276" spans="1:10" x14ac:dyDescent="0.35">
      <c r="A276" s="454"/>
      <c r="B276" s="456" t="s">
        <v>1319</v>
      </c>
      <c r="C276" s="460">
        <v>6000</v>
      </c>
      <c r="D276" s="461" t="s">
        <v>56</v>
      </c>
      <c r="E276" s="459"/>
      <c r="F276" s="459"/>
      <c r="G276" s="459"/>
      <c r="H276" s="459"/>
      <c r="I276" s="459"/>
      <c r="J276" s="459"/>
    </row>
    <row r="277" spans="1:10" x14ac:dyDescent="0.35">
      <c r="A277" s="462" t="s">
        <v>6</v>
      </c>
      <c r="B277" s="455" t="s">
        <v>770</v>
      </c>
      <c r="C277" s="463" t="s">
        <v>6</v>
      </c>
      <c r="D277" s="462" t="s">
        <v>6</v>
      </c>
      <c r="E277" s="462" t="s">
        <v>6</v>
      </c>
      <c r="F277" s="463" t="s">
        <v>6</v>
      </c>
      <c r="G277" s="462" t="s">
        <v>6</v>
      </c>
      <c r="H277" s="464" t="s">
        <v>6</v>
      </c>
      <c r="I277" s="465">
        <v>21000</v>
      </c>
      <c r="J277" s="453"/>
    </row>
    <row r="278" spans="1:10" x14ac:dyDescent="0.35">
      <c r="A278" s="462" t="s">
        <v>6</v>
      </c>
      <c r="B278" s="455" t="s">
        <v>1095</v>
      </c>
      <c r="C278" s="463" t="s">
        <v>6</v>
      </c>
      <c r="D278" s="462" t="s">
        <v>6</v>
      </c>
      <c r="E278" s="462" t="s">
        <v>6</v>
      </c>
      <c r="F278" s="463" t="s">
        <v>6</v>
      </c>
      <c r="G278" s="462" t="s">
        <v>6</v>
      </c>
      <c r="H278" s="464" t="s">
        <v>6</v>
      </c>
      <c r="I278" s="453"/>
      <c r="J278" s="466">
        <v>27000</v>
      </c>
    </row>
    <row r="279" spans="1:10" ht="36" x14ac:dyDescent="0.35">
      <c r="A279" s="467"/>
      <c r="B279" s="468" t="s">
        <v>1320</v>
      </c>
      <c r="C279" s="459"/>
      <c r="D279" s="459"/>
      <c r="E279" s="459"/>
      <c r="F279" s="459"/>
      <c r="G279" s="459"/>
      <c r="H279" s="459"/>
      <c r="I279" s="459"/>
      <c r="J279" s="459"/>
    </row>
    <row r="280" spans="1:10" x14ac:dyDescent="0.35">
      <c r="A280" s="46">
        <v>43404</v>
      </c>
      <c r="B280" s="212" t="s">
        <v>469</v>
      </c>
      <c r="C280" s="212" t="s">
        <v>6</v>
      </c>
      <c r="D280" s="296" t="s">
        <v>6</v>
      </c>
      <c r="E280" s="296" t="s">
        <v>6</v>
      </c>
      <c r="F280" s="212" t="s">
        <v>6</v>
      </c>
      <c r="G280" s="212" t="s">
        <v>764</v>
      </c>
      <c r="H280" s="205" t="s">
        <v>664</v>
      </c>
      <c r="I280" s="50">
        <v>12463</v>
      </c>
      <c r="J280" s="216"/>
    </row>
    <row r="281" spans="1:10" x14ac:dyDescent="0.35">
      <c r="A281" s="296" t="s">
        <v>6</v>
      </c>
      <c r="B281" s="212" t="s">
        <v>1091</v>
      </c>
      <c r="C281" s="212" t="s">
        <v>6</v>
      </c>
      <c r="D281" s="296" t="s">
        <v>6</v>
      </c>
      <c r="E281" s="296" t="s">
        <v>6</v>
      </c>
      <c r="F281" s="212" t="s">
        <v>6</v>
      </c>
      <c r="G281" s="296" t="s">
        <v>6</v>
      </c>
      <c r="H281" s="205" t="s">
        <v>6</v>
      </c>
      <c r="I281" s="216"/>
      <c r="J281" s="232">
        <v>10990</v>
      </c>
    </row>
    <row r="282" spans="1:10" x14ac:dyDescent="0.35">
      <c r="A282" s="46"/>
      <c r="B282" s="296" t="s">
        <v>53</v>
      </c>
      <c r="C282" s="296" t="s">
        <v>691</v>
      </c>
      <c r="D282" s="205" t="s">
        <v>311</v>
      </c>
      <c r="E282" s="239">
        <v>10990</v>
      </c>
      <c r="F282" s="240" t="s">
        <v>60</v>
      </c>
      <c r="G282" s="52"/>
      <c r="H282" s="52"/>
      <c r="I282" s="52"/>
      <c r="J282" s="52"/>
    </row>
    <row r="283" spans="1:10" x14ac:dyDescent="0.35">
      <c r="A283" s="296" t="s">
        <v>6</v>
      </c>
      <c r="B283" s="212" t="s">
        <v>772</v>
      </c>
      <c r="C283" s="212" t="s">
        <v>6</v>
      </c>
      <c r="D283" s="296" t="s">
        <v>6</v>
      </c>
      <c r="E283" s="296" t="s">
        <v>6</v>
      </c>
      <c r="F283" s="212" t="s">
        <v>6</v>
      </c>
      <c r="G283" s="296" t="s">
        <v>6</v>
      </c>
      <c r="H283" s="205" t="s">
        <v>6</v>
      </c>
      <c r="I283" s="216"/>
      <c r="J283" s="232">
        <v>1133</v>
      </c>
    </row>
    <row r="284" spans="1:10" x14ac:dyDescent="0.35">
      <c r="A284" s="46"/>
      <c r="B284" s="296" t="s">
        <v>158</v>
      </c>
      <c r="C284" s="296" t="s">
        <v>1321</v>
      </c>
      <c r="D284" s="205" t="s">
        <v>6</v>
      </c>
      <c r="E284" s="239">
        <v>1133</v>
      </c>
      <c r="F284" s="240" t="s">
        <v>60</v>
      </c>
      <c r="G284" s="52"/>
      <c r="H284" s="52"/>
      <c r="I284" s="52"/>
      <c r="J284" s="52"/>
    </row>
    <row r="285" spans="1:10" x14ac:dyDescent="0.35">
      <c r="A285" s="296" t="s">
        <v>6</v>
      </c>
      <c r="B285" s="212" t="s">
        <v>844</v>
      </c>
      <c r="C285" s="212" t="s">
        <v>6</v>
      </c>
      <c r="D285" s="296" t="s">
        <v>6</v>
      </c>
      <c r="E285" s="296" t="s">
        <v>6</v>
      </c>
      <c r="F285" s="212" t="s">
        <v>6</v>
      </c>
      <c r="G285" s="296" t="s">
        <v>6</v>
      </c>
      <c r="H285" s="205" t="s">
        <v>6</v>
      </c>
      <c r="I285" s="216"/>
      <c r="J285" s="232">
        <v>340</v>
      </c>
    </row>
    <row r="286" spans="1:10" x14ac:dyDescent="0.35">
      <c r="A286" s="46"/>
      <c r="B286" s="296" t="s">
        <v>158</v>
      </c>
      <c r="C286" s="296" t="s">
        <v>1322</v>
      </c>
      <c r="D286" s="205" t="s">
        <v>1323</v>
      </c>
      <c r="E286" s="239">
        <v>340</v>
      </c>
      <c r="F286" s="240" t="s">
        <v>60</v>
      </c>
      <c r="G286" s="52"/>
      <c r="H286" s="52"/>
      <c r="I286" s="52"/>
      <c r="J286" s="52"/>
    </row>
    <row r="287" spans="1:10" ht="24" x14ac:dyDescent="0.35">
      <c r="A287" s="275"/>
      <c r="B287" s="233" t="s">
        <v>1324</v>
      </c>
      <c r="C287" s="52"/>
      <c r="D287" s="52"/>
      <c r="E287" s="52"/>
      <c r="F287" s="52"/>
      <c r="G287" s="52"/>
      <c r="H287" s="52"/>
      <c r="I287" s="52"/>
      <c r="J287" s="52"/>
    </row>
    <row r="288" spans="1:10" x14ac:dyDescent="0.35">
      <c r="A288" s="46">
        <v>43404</v>
      </c>
      <c r="B288" s="212" t="s">
        <v>663</v>
      </c>
      <c r="C288" s="212" t="s">
        <v>6</v>
      </c>
      <c r="D288" s="296" t="s">
        <v>6</v>
      </c>
      <c r="E288" s="296" t="s">
        <v>6</v>
      </c>
      <c r="F288" s="212" t="s">
        <v>6</v>
      </c>
      <c r="G288" s="212" t="s">
        <v>764</v>
      </c>
      <c r="H288" s="205" t="s">
        <v>667</v>
      </c>
      <c r="I288" s="50">
        <v>12000</v>
      </c>
      <c r="J288" s="216"/>
    </row>
    <row r="289" spans="1:10" x14ac:dyDescent="0.35">
      <c r="A289" s="296" t="s">
        <v>6</v>
      </c>
      <c r="B289" s="212" t="s">
        <v>1083</v>
      </c>
      <c r="C289" s="212" t="s">
        <v>6</v>
      </c>
      <c r="D289" s="296" t="s">
        <v>6</v>
      </c>
      <c r="E289" s="296" t="s">
        <v>6</v>
      </c>
      <c r="F289" s="212" t="s">
        <v>6</v>
      </c>
      <c r="G289" s="296" t="s">
        <v>6</v>
      </c>
      <c r="H289" s="205" t="s">
        <v>6</v>
      </c>
      <c r="I289" s="216"/>
      <c r="J289" s="232">
        <v>12000</v>
      </c>
    </row>
    <row r="290" spans="1:10" x14ac:dyDescent="0.35">
      <c r="A290" s="46"/>
      <c r="B290" s="296" t="s">
        <v>158</v>
      </c>
      <c r="C290" s="296" t="s">
        <v>1081</v>
      </c>
      <c r="D290" s="205" t="s">
        <v>311</v>
      </c>
      <c r="E290" s="239">
        <v>12000</v>
      </c>
      <c r="F290" s="240" t="s">
        <v>60</v>
      </c>
      <c r="G290" s="52"/>
      <c r="H290" s="52"/>
      <c r="I290" s="52"/>
      <c r="J290" s="52"/>
    </row>
    <row r="291" spans="1:10" ht="48" x14ac:dyDescent="0.35">
      <c r="A291" s="275"/>
      <c r="B291" s="233" t="s">
        <v>1325</v>
      </c>
      <c r="C291" s="52"/>
      <c r="D291" s="52"/>
      <c r="E291" s="52"/>
      <c r="F291" s="52"/>
      <c r="G291" s="52"/>
      <c r="H291" s="52"/>
      <c r="I291" s="52"/>
      <c r="J291" s="52"/>
    </row>
    <row r="292" spans="1:10" x14ac:dyDescent="0.35">
      <c r="A292" s="46">
        <v>43404</v>
      </c>
      <c r="B292" s="212" t="s">
        <v>856</v>
      </c>
      <c r="C292" s="212" t="s">
        <v>6</v>
      </c>
      <c r="D292" s="296" t="s">
        <v>6</v>
      </c>
      <c r="E292" s="296" t="s">
        <v>6</v>
      </c>
      <c r="F292" s="212" t="s">
        <v>6</v>
      </c>
      <c r="G292" s="212" t="s">
        <v>764</v>
      </c>
      <c r="H292" s="205" t="s">
        <v>671</v>
      </c>
      <c r="I292" s="50">
        <v>109000</v>
      </c>
      <c r="J292" s="216"/>
    </row>
    <row r="293" spans="1:10" x14ac:dyDescent="0.35">
      <c r="A293" s="46"/>
      <c r="B293" s="296" t="s">
        <v>158</v>
      </c>
      <c r="C293" s="296" t="s">
        <v>1326</v>
      </c>
      <c r="D293" s="205" t="s">
        <v>55</v>
      </c>
      <c r="E293" s="239">
        <v>44000</v>
      </c>
      <c r="F293" s="240" t="s">
        <v>56</v>
      </c>
      <c r="G293" s="52"/>
      <c r="H293" s="52"/>
      <c r="I293" s="52"/>
      <c r="J293" s="52"/>
    </row>
    <row r="294" spans="1:10" x14ac:dyDescent="0.35">
      <c r="A294" s="46"/>
      <c r="B294" s="296" t="s">
        <v>158</v>
      </c>
      <c r="C294" s="296" t="s">
        <v>1327</v>
      </c>
      <c r="D294" s="205" t="s">
        <v>55</v>
      </c>
      <c r="E294" s="239">
        <v>22000</v>
      </c>
      <c r="F294" s="240" t="s">
        <v>56</v>
      </c>
      <c r="G294" s="52"/>
      <c r="H294" s="52"/>
      <c r="I294" s="52"/>
      <c r="J294" s="52"/>
    </row>
    <row r="295" spans="1:10" x14ac:dyDescent="0.35">
      <c r="A295" s="46"/>
      <c r="B295" s="296" t="s">
        <v>158</v>
      </c>
      <c r="C295" s="296" t="s">
        <v>1328</v>
      </c>
      <c r="D295" s="205" t="s">
        <v>55</v>
      </c>
      <c r="E295" s="239">
        <v>43000</v>
      </c>
      <c r="F295" s="240" t="s">
        <v>56</v>
      </c>
      <c r="G295" s="52"/>
      <c r="H295" s="52"/>
      <c r="I295" s="52"/>
      <c r="J295" s="52"/>
    </row>
    <row r="296" spans="1:10" x14ac:dyDescent="0.35">
      <c r="A296" s="296" t="s">
        <v>6</v>
      </c>
      <c r="B296" s="212" t="s">
        <v>1072</v>
      </c>
      <c r="C296" s="212" t="s">
        <v>6</v>
      </c>
      <c r="D296" s="296" t="s">
        <v>6</v>
      </c>
      <c r="E296" s="296" t="s">
        <v>6</v>
      </c>
      <c r="F296" s="212" t="s">
        <v>6</v>
      </c>
      <c r="G296" s="296" t="s">
        <v>6</v>
      </c>
      <c r="H296" s="205" t="s">
        <v>6</v>
      </c>
      <c r="I296" s="216"/>
      <c r="J296" s="232">
        <v>109000</v>
      </c>
    </row>
    <row r="297" spans="1:10" x14ac:dyDescent="0.35">
      <c r="A297" s="46"/>
      <c r="B297" s="296" t="s">
        <v>158</v>
      </c>
      <c r="C297" s="296" t="s">
        <v>1070</v>
      </c>
      <c r="D297" s="205" t="s">
        <v>311</v>
      </c>
      <c r="E297" s="239">
        <v>109000</v>
      </c>
      <c r="F297" s="240" t="s">
        <v>60</v>
      </c>
      <c r="G297" s="52"/>
      <c r="H297" s="52"/>
      <c r="I297" s="52"/>
      <c r="J297" s="52"/>
    </row>
    <row r="298" spans="1:10" ht="48" x14ac:dyDescent="0.35">
      <c r="A298" s="275"/>
      <c r="B298" s="233" t="s">
        <v>1329</v>
      </c>
      <c r="C298" s="52"/>
      <c r="D298" s="52"/>
      <c r="E298" s="52"/>
      <c r="F298" s="52"/>
      <c r="G298" s="52"/>
      <c r="H298" s="52"/>
      <c r="I298" s="52"/>
      <c r="J298" s="52"/>
    </row>
    <row r="299" spans="1:10" x14ac:dyDescent="0.35">
      <c r="A299" s="46">
        <v>43404</v>
      </c>
      <c r="B299" s="212" t="s">
        <v>663</v>
      </c>
      <c r="C299" s="212" t="s">
        <v>6</v>
      </c>
      <c r="D299" s="296" t="s">
        <v>6</v>
      </c>
      <c r="E299" s="296" t="s">
        <v>6</v>
      </c>
      <c r="F299" s="212" t="s">
        <v>6</v>
      </c>
      <c r="G299" s="212" t="s">
        <v>764</v>
      </c>
      <c r="H299" s="205" t="s">
        <v>674</v>
      </c>
      <c r="I299" s="50">
        <v>29397</v>
      </c>
      <c r="J299" s="216"/>
    </row>
    <row r="300" spans="1:10" x14ac:dyDescent="0.35">
      <c r="A300" s="296" t="s">
        <v>6</v>
      </c>
      <c r="B300" s="212" t="s">
        <v>1049</v>
      </c>
      <c r="C300" s="212" t="s">
        <v>6</v>
      </c>
      <c r="D300" s="296" t="s">
        <v>6</v>
      </c>
      <c r="E300" s="296" t="s">
        <v>6</v>
      </c>
      <c r="F300" s="212" t="s">
        <v>6</v>
      </c>
      <c r="G300" s="296" t="s">
        <v>6</v>
      </c>
      <c r="H300" s="205" t="s">
        <v>6</v>
      </c>
      <c r="I300" s="216"/>
      <c r="J300" s="232">
        <v>29397</v>
      </c>
    </row>
    <row r="301" spans="1:10" x14ac:dyDescent="0.35">
      <c r="A301" s="46"/>
      <c r="B301" s="296" t="s">
        <v>158</v>
      </c>
      <c r="C301" s="296" t="s">
        <v>1047</v>
      </c>
      <c r="D301" s="205" t="s">
        <v>311</v>
      </c>
      <c r="E301" s="239">
        <v>29397</v>
      </c>
      <c r="F301" s="240" t="s">
        <v>60</v>
      </c>
      <c r="G301" s="52"/>
      <c r="H301" s="52"/>
      <c r="I301" s="52"/>
      <c r="J301" s="52"/>
    </row>
    <row r="302" spans="1:10" ht="48" x14ac:dyDescent="0.35">
      <c r="A302" s="275"/>
      <c r="B302" s="233" t="s">
        <v>1330</v>
      </c>
      <c r="C302" s="52"/>
      <c r="D302" s="52"/>
      <c r="E302" s="52"/>
      <c r="F302" s="52"/>
      <c r="G302" s="52"/>
      <c r="H302" s="52"/>
      <c r="I302" s="52"/>
      <c r="J302" s="52"/>
    </row>
    <row r="303" spans="1:10" x14ac:dyDescent="0.35">
      <c r="A303" s="46">
        <v>43404</v>
      </c>
      <c r="B303" s="212" t="s">
        <v>1331</v>
      </c>
      <c r="C303" s="212" t="s">
        <v>6</v>
      </c>
      <c r="D303" s="296" t="s">
        <v>6</v>
      </c>
      <c r="E303" s="296" t="s">
        <v>6</v>
      </c>
      <c r="F303" s="212" t="s">
        <v>6</v>
      </c>
      <c r="G303" s="212" t="s">
        <v>764</v>
      </c>
      <c r="H303" s="205" t="s">
        <v>677</v>
      </c>
      <c r="I303" s="50">
        <v>22425</v>
      </c>
      <c r="J303" s="216"/>
    </row>
    <row r="304" spans="1:10" x14ac:dyDescent="0.35">
      <c r="A304" s="296" t="s">
        <v>6</v>
      </c>
      <c r="B304" s="212" t="s">
        <v>516</v>
      </c>
      <c r="C304" s="212" t="s">
        <v>6</v>
      </c>
      <c r="D304" s="296" t="s">
        <v>6</v>
      </c>
      <c r="E304" s="296" t="s">
        <v>6</v>
      </c>
      <c r="F304" s="212" t="s">
        <v>6</v>
      </c>
      <c r="G304" s="296" t="s">
        <v>6</v>
      </c>
      <c r="H304" s="205" t="s">
        <v>6</v>
      </c>
      <c r="I304" s="216"/>
      <c r="J304" s="232">
        <v>19500</v>
      </c>
    </row>
    <row r="305" spans="1:10" x14ac:dyDescent="0.35">
      <c r="A305" s="46"/>
      <c r="B305" s="296" t="s">
        <v>53</v>
      </c>
      <c r="C305" s="296" t="s">
        <v>486</v>
      </c>
      <c r="D305" s="205" t="s">
        <v>311</v>
      </c>
      <c r="E305" s="239">
        <v>19500</v>
      </c>
      <c r="F305" s="240" t="s">
        <v>60</v>
      </c>
      <c r="G305" s="52"/>
      <c r="H305" s="52"/>
      <c r="I305" s="52"/>
      <c r="J305" s="52"/>
    </row>
    <row r="306" spans="1:10" x14ac:dyDescent="0.35">
      <c r="A306" s="296" t="s">
        <v>6</v>
      </c>
      <c r="B306" s="212" t="s">
        <v>772</v>
      </c>
      <c r="C306" s="212" t="s">
        <v>6</v>
      </c>
      <c r="D306" s="296" t="s">
        <v>6</v>
      </c>
      <c r="E306" s="296" t="s">
        <v>6</v>
      </c>
      <c r="F306" s="212" t="s">
        <v>6</v>
      </c>
      <c r="G306" s="296" t="s">
        <v>6</v>
      </c>
      <c r="H306" s="205" t="s">
        <v>6</v>
      </c>
      <c r="I306" s="216"/>
      <c r="J306" s="232">
        <v>2925</v>
      </c>
    </row>
    <row r="307" spans="1:10" x14ac:dyDescent="0.35">
      <c r="A307" s="46"/>
      <c r="B307" s="296" t="s">
        <v>158</v>
      </c>
      <c r="C307" s="296" t="s">
        <v>1332</v>
      </c>
      <c r="D307" s="205" t="s">
        <v>6</v>
      </c>
      <c r="E307" s="239">
        <v>2925</v>
      </c>
      <c r="F307" s="240" t="s">
        <v>60</v>
      </c>
      <c r="G307" s="52"/>
      <c r="H307" s="52"/>
      <c r="I307" s="52"/>
      <c r="J307" s="52"/>
    </row>
    <row r="308" spans="1:10" ht="48" x14ac:dyDescent="0.35">
      <c r="A308" s="275"/>
      <c r="B308" s="233" t="s">
        <v>1333</v>
      </c>
      <c r="C308" s="52"/>
      <c r="D308" s="52"/>
      <c r="E308" s="52"/>
      <c r="F308" s="52"/>
      <c r="G308" s="52"/>
      <c r="H308" s="52"/>
      <c r="I308" s="52"/>
      <c r="J308" s="52"/>
    </row>
    <row r="309" spans="1:10" x14ac:dyDescent="0.35">
      <c r="A309" s="46">
        <v>43404</v>
      </c>
      <c r="B309" s="212" t="s">
        <v>1334</v>
      </c>
      <c r="C309" s="212" t="s">
        <v>6</v>
      </c>
      <c r="D309" s="296" t="s">
        <v>6</v>
      </c>
      <c r="E309" s="296" t="s">
        <v>6</v>
      </c>
      <c r="F309" s="212" t="s">
        <v>6</v>
      </c>
      <c r="G309" s="212" t="s">
        <v>764</v>
      </c>
      <c r="H309" s="205" t="s">
        <v>683</v>
      </c>
      <c r="I309" s="50">
        <v>31500</v>
      </c>
      <c r="J309" s="216"/>
    </row>
    <row r="310" spans="1:10" x14ac:dyDescent="0.35">
      <c r="A310" s="296" t="s">
        <v>6</v>
      </c>
      <c r="B310" s="212" t="s">
        <v>1041</v>
      </c>
      <c r="C310" s="212" t="s">
        <v>6</v>
      </c>
      <c r="D310" s="296" t="s">
        <v>6</v>
      </c>
      <c r="E310" s="296" t="s">
        <v>6</v>
      </c>
      <c r="F310" s="212" t="s">
        <v>6</v>
      </c>
      <c r="G310" s="296" t="s">
        <v>6</v>
      </c>
      <c r="H310" s="205" t="s">
        <v>6</v>
      </c>
      <c r="I310" s="216"/>
      <c r="J310" s="232">
        <v>30000</v>
      </c>
    </row>
    <row r="311" spans="1:10" x14ac:dyDescent="0.35">
      <c r="A311" s="46"/>
      <c r="B311" s="296" t="s">
        <v>53</v>
      </c>
      <c r="C311" s="296" t="s">
        <v>1039</v>
      </c>
      <c r="D311" s="205" t="s">
        <v>6</v>
      </c>
      <c r="E311" s="239">
        <v>30000</v>
      </c>
      <c r="F311" s="240" t="s">
        <v>60</v>
      </c>
      <c r="G311" s="52"/>
      <c r="H311" s="52"/>
      <c r="I311" s="52"/>
      <c r="J311" s="52"/>
    </row>
    <row r="312" spans="1:10" x14ac:dyDescent="0.35">
      <c r="A312" s="296" t="s">
        <v>6</v>
      </c>
      <c r="B312" s="212" t="s">
        <v>772</v>
      </c>
      <c r="C312" s="212" t="s">
        <v>6</v>
      </c>
      <c r="D312" s="296" t="s">
        <v>6</v>
      </c>
      <c r="E312" s="296" t="s">
        <v>6</v>
      </c>
      <c r="F312" s="212" t="s">
        <v>6</v>
      </c>
      <c r="G312" s="296" t="s">
        <v>6</v>
      </c>
      <c r="H312" s="205" t="s">
        <v>6</v>
      </c>
      <c r="I312" s="216"/>
      <c r="J312" s="232">
        <v>1500</v>
      </c>
    </row>
    <row r="313" spans="1:10" x14ac:dyDescent="0.35">
      <c r="A313" s="46"/>
      <c r="B313" s="296" t="s">
        <v>53</v>
      </c>
      <c r="C313" s="296" t="s">
        <v>1335</v>
      </c>
      <c r="D313" s="205" t="s">
        <v>311</v>
      </c>
      <c r="E313" s="239">
        <v>1500</v>
      </c>
      <c r="F313" s="240" t="s">
        <v>60</v>
      </c>
      <c r="G313" s="52"/>
      <c r="H313" s="52"/>
      <c r="I313" s="52"/>
      <c r="J313" s="52"/>
    </row>
    <row r="314" spans="1:10" ht="36" x14ac:dyDescent="0.35">
      <c r="A314" s="275"/>
      <c r="B314" s="233" t="s">
        <v>1336</v>
      </c>
      <c r="C314" s="52"/>
      <c r="D314" s="52"/>
      <c r="E314" s="52"/>
      <c r="F314" s="52"/>
      <c r="G314" s="52"/>
      <c r="H314" s="52"/>
      <c r="I314" s="52"/>
      <c r="J314" s="52"/>
    </row>
    <row r="315" spans="1:10" x14ac:dyDescent="0.35">
      <c r="A315" s="454">
        <v>43404</v>
      </c>
      <c r="B315" s="455" t="s">
        <v>810</v>
      </c>
      <c r="C315" s="455" t="s">
        <v>6</v>
      </c>
      <c r="D315" s="456" t="s">
        <v>6</v>
      </c>
      <c r="E315" s="456" t="s">
        <v>6</v>
      </c>
      <c r="F315" s="455" t="s">
        <v>6</v>
      </c>
      <c r="G315" s="455" t="s">
        <v>764</v>
      </c>
      <c r="H315" s="457" t="s">
        <v>687</v>
      </c>
      <c r="I315" s="458">
        <v>83032</v>
      </c>
      <c r="J315" s="453"/>
    </row>
    <row r="316" spans="1:10" x14ac:dyDescent="0.35">
      <c r="A316" s="454"/>
      <c r="B316" s="456" t="s">
        <v>811</v>
      </c>
      <c r="C316" s="459"/>
      <c r="D316" s="459"/>
      <c r="E316" s="459"/>
      <c r="F316" s="459"/>
      <c r="G316" s="459"/>
      <c r="H316" s="459"/>
      <c r="I316" s="459"/>
      <c r="J316" s="459"/>
    </row>
    <row r="317" spans="1:10" x14ac:dyDescent="0.35">
      <c r="A317" s="454"/>
      <c r="B317" s="456" t="s">
        <v>1034</v>
      </c>
      <c r="C317" s="460">
        <v>83032</v>
      </c>
      <c r="D317" s="461" t="s">
        <v>56</v>
      </c>
      <c r="E317" s="459"/>
      <c r="F317" s="459"/>
      <c r="G317" s="459"/>
      <c r="H317" s="459"/>
      <c r="I317" s="459"/>
      <c r="J317" s="459"/>
    </row>
    <row r="318" spans="1:10" x14ac:dyDescent="0.35">
      <c r="A318" s="462" t="s">
        <v>6</v>
      </c>
      <c r="B318" s="455" t="s">
        <v>1036</v>
      </c>
      <c r="C318" s="463" t="s">
        <v>6</v>
      </c>
      <c r="D318" s="462" t="s">
        <v>6</v>
      </c>
      <c r="E318" s="462" t="s">
        <v>6</v>
      </c>
      <c r="F318" s="463" t="s">
        <v>6</v>
      </c>
      <c r="G318" s="462" t="s">
        <v>6</v>
      </c>
      <c r="H318" s="464" t="s">
        <v>6</v>
      </c>
      <c r="I318" s="453"/>
      <c r="J318" s="466">
        <v>77600</v>
      </c>
    </row>
    <row r="319" spans="1:10" x14ac:dyDescent="0.35">
      <c r="A319" s="454"/>
      <c r="B319" s="456" t="s">
        <v>158</v>
      </c>
      <c r="C319" s="456" t="s">
        <v>1034</v>
      </c>
      <c r="D319" s="457" t="s">
        <v>6</v>
      </c>
      <c r="E319" s="460">
        <v>77600</v>
      </c>
      <c r="F319" s="461" t="s">
        <v>60</v>
      </c>
      <c r="G319" s="459"/>
      <c r="H319" s="459"/>
      <c r="I319" s="459"/>
      <c r="J319" s="459"/>
    </row>
    <row r="320" spans="1:10" x14ac:dyDescent="0.35">
      <c r="A320" s="462" t="s">
        <v>6</v>
      </c>
      <c r="B320" s="455" t="s">
        <v>772</v>
      </c>
      <c r="C320" s="463" t="s">
        <v>6</v>
      </c>
      <c r="D320" s="462" t="s">
        <v>6</v>
      </c>
      <c r="E320" s="462" t="s">
        <v>6</v>
      </c>
      <c r="F320" s="463" t="s">
        <v>6</v>
      </c>
      <c r="G320" s="462" t="s">
        <v>6</v>
      </c>
      <c r="H320" s="464" t="s">
        <v>6</v>
      </c>
      <c r="I320" s="453"/>
      <c r="J320" s="466">
        <v>3880</v>
      </c>
    </row>
    <row r="321" spans="1:10" x14ac:dyDescent="0.35">
      <c r="A321" s="454"/>
      <c r="B321" s="456" t="s">
        <v>53</v>
      </c>
      <c r="C321" s="456" t="s">
        <v>1337</v>
      </c>
      <c r="D321" s="457" t="s">
        <v>311</v>
      </c>
      <c r="E321" s="460">
        <v>3880</v>
      </c>
      <c r="F321" s="461" t="s">
        <v>60</v>
      </c>
      <c r="G321" s="459"/>
      <c r="H321" s="459"/>
      <c r="I321" s="459"/>
      <c r="J321" s="459"/>
    </row>
    <row r="322" spans="1:10" x14ac:dyDescent="0.35">
      <c r="A322" s="462" t="s">
        <v>6</v>
      </c>
      <c r="B322" s="455" t="s">
        <v>844</v>
      </c>
      <c r="C322" s="463" t="s">
        <v>6</v>
      </c>
      <c r="D322" s="462" t="s">
        <v>6</v>
      </c>
      <c r="E322" s="462" t="s">
        <v>6</v>
      </c>
      <c r="F322" s="463" t="s">
        <v>6</v>
      </c>
      <c r="G322" s="462" t="s">
        <v>6</v>
      </c>
      <c r="H322" s="464" t="s">
        <v>6</v>
      </c>
      <c r="I322" s="453"/>
      <c r="J322" s="466">
        <v>1552</v>
      </c>
    </row>
    <row r="323" spans="1:10" x14ac:dyDescent="0.35">
      <c r="A323" s="454"/>
      <c r="B323" s="456" t="s">
        <v>53</v>
      </c>
      <c r="C323" s="456" t="s">
        <v>1338</v>
      </c>
      <c r="D323" s="457" t="s">
        <v>311</v>
      </c>
      <c r="E323" s="460">
        <v>1552</v>
      </c>
      <c r="F323" s="461" t="s">
        <v>60</v>
      </c>
      <c r="G323" s="459"/>
      <c r="H323" s="459"/>
      <c r="I323" s="459"/>
      <c r="J323" s="459"/>
    </row>
    <row r="324" spans="1:10" ht="36" x14ac:dyDescent="0.35">
      <c r="A324" s="467"/>
      <c r="B324" s="468" t="s">
        <v>1339</v>
      </c>
      <c r="C324" s="459"/>
      <c r="D324" s="459"/>
      <c r="E324" s="459"/>
      <c r="F324" s="459"/>
      <c r="G324" s="459"/>
      <c r="H324" s="459"/>
      <c r="I324" s="459"/>
      <c r="J324" s="459"/>
    </row>
    <row r="325" spans="1:10" x14ac:dyDescent="0.35">
      <c r="A325" s="454">
        <v>43404</v>
      </c>
      <c r="B325" s="455" t="s">
        <v>810</v>
      </c>
      <c r="C325" s="455" t="s">
        <v>6</v>
      </c>
      <c r="D325" s="456" t="s">
        <v>6</v>
      </c>
      <c r="E325" s="456" t="s">
        <v>6</v>
      </c>
      <c r="F325" s="455" t="s">
        <v>6</v>
      </c>
      <c r="G325" s="455" t="s">
        <v>764</v>
      </c>
      <c r="H325" s="457" t="s">
        <v>690</v>
      </c>
      <c r="I325" s="458">
        <v>82390</v>
      </c>
      <c r="J325" s="453"/>
    </row>
    <row r="326" spans="1:10" x14ac:dyDescent="0.35">
      <c r="A326" s="454"/>
      <c r="B326" s="456" t="s">
        <v>811</v>
      </c>
      <c r="C326" s="459"/>
      <c r="D326" s="459"/>
      <c r="E326" s="459"/>
      <c r="F326" s="459"/>
      <c r="G326" s="459"/>
      <c r="H326" s="459"/>
      <c r="I326" s="459"/>
      <c r="J326" s="459"/>
    </row>
    <row r="327" spans="1:10" x14ac:dyDescent="0.35">
      <c r="A327" s="454"/>
      <c r="B327" s="456" t="s">
        <v>1034</v>
      </c>
      <c r="C327" s="460">
        <v>82390</v>
      </c>
      <c r="D327" s="461" t="s">
        <v>56</v>
      </c>
      <c r="E327" s="459"/>
      <c r="F327" s="459"/>
      <c r="G327" s="459"/>
      <c r="H327" s="459"/>
      <c r="I327" s="459"/>
      <c r="J327" s="459"/>
    </row>
    <row r="328" spans="1:10" x14ac:dyDescent="0.35">
      <c r="A328" s="462" t="s">
        <v>6</v>
      </c>
      <c r="B328" s="455" t="s">
        <v>1031</v>
      </c>
      <c r="C328" s="463" t="s">
        <v>6</v>
      </c>
      <c r="D328" s="462" t="s">
        <v>6</v>
      </c>
      <c r="E328" s="462" t="s">
        <v>6</v>
      </c>
      <c r="F328" s="463" t="s">
        <v>6</v>
      </c>
      <c r="G328" s="462" t="s">
        <v>6</v>
      </c>
      <c r="H328" s="464" t="s">
        <v>6</v>
      </c>
      <c r="I328" s="453"/>
      <c r="J328" s="466">
        <v>77000</v>
      </c>
    </row>
    <row r="329" spans="1:10" x14ac:dyDescent="0.35">
      <c r="A329" s="454"/>
      <c r="B329" s="456" t="s">
        <v>53</v>
      </c>
      <c r="C329" s="456" t="s">
        <v>1029</v>
      </c>
      <c r="D329" s="457" t="s">
        <v>6</v>
      </c>
      <c r="E329" s="460">
        <v>77000</v>
      </c>
      <c r="F329" s="461" t="s">
        <v>60</v>
      </c>
      <c r="G329" s="459"/>
      <c r="H329" s="459"/>
      <c r="I329" s="459"/>
      <c r="J329" s="459"/>
    </row>
    <row r="330" spans="1:10" x14ac:dyDescent="0.35">
      <c r="A330" s="462" t="s">
        <v>6</v>
      </c>
      <c r="B330" s="455" t="s">
        <v>772</v>
      </c>
      <c r="C330" s="463" t="s">
        <v>6</v>
      </c>
      <c r="D330" s="462" t="s">
        <v>6</v>
      </c>
      <c r="E330" s="462" t="s">
        <v>6</v>
      </c>
      <c r="F330" s="463" t="s">
        <v>6</v>
      </c>
      <c r="G330" s="462" t="s">
        <v>6</v>
      </c>
      <c r="H330" s="464" t="s">
        <v>6</v>
      </c>
      <c r="I330" s="453"/>
      <c r="J330" s="466">
        <v>3850</v>
      </c>
    </row>
    <row r="331" spans="1:10" x14ac:dyDescent="0.35">
      <c r="A331" s="454"/>
      <c r="B331" s="456" t="s">
        <v>53</v>
      </c>
      <c r="C331" s="456" t="s">
        <v>1340</v>
      </c>
      <c r="D331" s="457" t="s">
        <v>311</v>
      </c>
      <c r="E331" s="460">
        <v>3850</v>
      </c>
      <c r="F331" s="461" t="s">
        <v>60</v>
      </c>
      <c r="G331" s="459"/>
      <c r="H331" s="459"/>
      <c r="I331" s="459"/>
      <c r="J331" s="459"/>
    </row>
    <row r="332" spans="1:10" x14ac:dyDescent="0.35">
      <c r="A332" s="462" t="s">
        <v>6</v>
      </c>
      <c r="B332" s="455" t="s">
        <v>844</v>
      </c>
      <c r="C332" s="463" t="s">
        <v>6</v>
      </c>
      <c r="D332" s="462" t="s">
        <v>6</v>
      </c>
      <c r="E332" s="462" t="s">
        <v>6</v>
      </c>
      <c r="F332" s="463" t="s">
        <v>6</v>
      </c>
      <c r="G332" s="462" t="s">
        <v>6</v>
      </c>
      <c r="H332" s="464" t="s">
        <v>6</v>
      </c>
      <c r="I332" s="453"/>
      <c r="J332" s="466">
        <v>1540</v>
      </c>
    </row>
    <row r="333" spans="1:10" x14ac:dyDescent="0.35">
      <c r="A333" s="454"/>
      <c r="B333" s="456" t="s">
        <v>53</v>
      </c>
      <c r="C333" s="456" t="s">
        <v>1341</v>
      </c>
      <c r="D333" s="457" t="s">
        <v>311</v>
      </c>
      <c r="E333" s="460">
        <v>1540</v>
      </c>
      <c r="F333" s="461" t="s">
        <v>60</v>
      </c>
      <c r="G333" s="459"/>
      <c r="H333" s="459"/>
      <c r="I333" s="459"/>
      <c r="J333" s="459"/>
    </row>
    <row r="334" spans="1:10" ht="36" x14ac:dyDescent="0.35">
      <c r="A334" s="467"/>
      <c r="B334" s="468" t="s">
        <v>1342</v>
      </c>
      <c r="C334" s="459"/>
      <c r="D334" s="459"/>
      <c r="E334" s="459"/>
      <c r="F334" s="459"/>
      <c r="G334" s="459"/>
      <c r="H334" s="459"/>
      <c r="I334" s="459"/>
      <c r="J334" s="459"/>
    </row>
    <row r="335" spans="1:10" x14ac:dyDescent="0.35">
      <c r="A335" s="454">
        <v>43404</v>
      </c>
      <c r="B335" s="455" t="s">
        <v>810</v>
      </c>
      <c r="C335" s="455" t="s">
        <v>6</v>
      </c>
      <c r="D335" s="456" t="s">
        <v>6</v>
      </c>
      <c r="E335" s="456" t="s">
        <v>6</v>
      </c>
      <c r="F335" s="455" t="s">
        <v>6</v>
      </c>
      <c r="G335" s="455" t="s">
        <v>764</v>
      </c>
      <c r="H335" s="457" t="s">
        <v>696</v>
      </c>
      <c r="I335" s="458">
        <v>51360</v>
      </c>
      <c r="J335" s="453"/>
    </row>
    <row r="336" spans="1:10" x14ac:dyDescent="0.35">
      <c r="A336" s="454"/>
      <c r="B336" s="456" t="s">
        <v>811</v>
      </c>
      <c r="C336" s="459"/>
      <c r="D336" s="459"/>
      <c r="E336" s="459"/>
      <c r="F336" s="459"/>
      <c r="G336" s="459"/>
      <c r="H336" s="459"/>
      <c r="I336" s="459"/>
      <c r="J336" s="459"/>
    </row>
    <row r="337" spans="1:10" x14ac:dyDescent="0.35">
      <c r="A337" s="454"/>
      <c r="B337" s="456" t="s">
        <v>1024</v>
      </c>
      <c r="C337" s="460">
        <v>51360</v>
      </c>
      <c r="D337" s="461" t="s">
        <v>56</v>
      </c>
      <c r="E337" s="459"/>
      <c r="F337" s="459"/>
      <c r="G337" s="459"/>
      <c r="H337" s="459"/>
      <c r="I337" s="459"/>
      <c r="J337" s="459"/>
    </row>
    <row r="338" spans="1:10" x14ac:dyDescent="0.35">
      <c r="A338" s="462" t="s">
        <v>6</v>
      </c>
      <c r="B338" s="455" t="s">
        <v>770</v>
      </c>
      <c r="C338" s="463" t="s">
        <v>6</v>
      </c>
      <c r="D338" s="462" t="s">
        <v>6</v>
      </c>
      <c r="E338" s="462" t="s">
        <v>6</v>
      </c>
      <c r="F338" s="463" t="s">
        <v>6</v>
      </c>
      <c r="G338" s="462" t="s">
        <v>6</v>
      </c>
      <c r="H338" s="464" t="s">
        <v>6</v>
      </c>
      <c r="I338" s="465">
        <v>3296</v>
      </c>
      <c r="J338" s="453"/>
    </row>
    <row r="339" spans="1:10" x14ac:dyDescent="0.35">
      <c r="A339" s="462" t="s">
        <v>6</v>
      </c>
      <c r="B339" s="455" t="s">
        <v>1026</v>
      </c>
      <c r="C339" s="463" t="s">
        <v>6</v>
      </c>
      <c r="D339" s="462" t="s">
        <v>6</v>
      </c>
      <c r="E339" s="462" t="s">
        <v>6</v>
      </c>
      <c r="F339" s="463" t="s">
        <v>6</v>
      </c>
      <c r="G339" s="462" t="s">
        <v>6</v>
      </c>
      <c r="H339" s="464" t="s">
        <v>6</v>
      </c>
      <c r="I339" s="453"/>
      <c r="J339" s="466">
        <v>51080</v>
      </c>
    </row>
    <row r="340" spans="1:10" x14ac:dyDescent="0.35">
      <c r="A340" s="454"/>
      <c r="B340" s="456" t="s">
        <v>53</v>
      </c>
      <c r="C340" s="456" t="s">
        <v>1024</v>
      </c>
      <c r="D340" s="457" t="s">
        <v>6</v>
      </c>
      <c r="E340" s="460">
        <v>51080</v>
      </c>
      <c r="F340" s="461" t="s">
        <v>60</v>
      </c>
      <c r="G340" s="459"/>
      <c r="H340" s="459"/>
      <c r="I340" s="459"/>
      <c r="J340" s="459"/>
    </row>
    <row r="341" spans="1:10" x14ac:dyDescent="0.35">
      <c r="A341" s="462" t="s">
        <v>6</v>
      </c>
      <c r="B341" s="455" t="s">
        <v>772</v>
      </c>
      <c r="C341" s="463" t="s">
        <v>6</v>
      </c>
      <c r="D341" s="462" t="s">
        <v>6</v>
      </c>
      <c r="E341" s="462" t="s">
        <v>6</v>
      </c>
      <c r="F341" s="463" t="s">
        <v>6</v>
      </c>
      <c r="G341" s="462" t="s">
        <v>6</v>
      </c>
      <c r="H341" s="464" t="s">
        <v>6</v>
      </c>
      <c r="I341" s="453"/>
      <c r="J341" s="466">
        <v>2554</v>
      </c>
    </row>
    <row r="342" spans="1:10" x14ac:dyDescent="0.35">
      <c r="A342" s="454"/>
      <c r="B342" s="456" t="s">
        <v>158</v>
      </c>
      <c r="C342" s="456" t="s">
        <v>1343</v>
      </c>
      <c r="D342" s="457" t="s">
        <v>6</v>
      </c>
      <c r="E342" s="460">
        <v>2554</v>
      </c>
      <c r="F342" s="461" t="s">
        <v>60</v>
      </c>
      <c r="G342" s="459"/>
      <c r="H342" s="459"/>
      <c r="I342" s="459"/>
      <c r="J342" s="459"/>
    </row>
    <row r="343" spans="1:10" x14ac:dyDescent="0.35">
      <c r="A343" s="462" t="s">
        <v>6</v>
      </c>
      <c r="B343" s="455" t="s">
        <v>844</v>
      </c>
      <c r="C343" s="463" t="s">
        <v>6</v>
      </c>
      <c r="D343" s="462" t="s">
        <v>6</v>
      </c>
      <c r="E343" s="462" t="s">
        <v>6</v>
      </c>
      <c r="F343" s="463" t="s">
        <v>6</v>
      </c>
      <c r="G343" s="462" t="s">
        <v>6</v>
      </c>
      <c r="H343" s="464" t="s">
        <v>6</v>
      </c>
      <c r="I343" s="453"/>
      <c r="J343" s="466">
        <v>1022</v>
      </c>
    </row>
    <row r="344" spans="1:10" x14ac:dyDescent="0.35">
      <c r="A344" s="454"/>
      <c r="B344" s="456" t="s">
        <v>158</v>
      </c>
      <c r="C344" s="456" t="s">
        <v>1344</v>
      </c>
      <c r="D344" s="457" t="s">
        <v>6</v>
      </c>
      <c r="E344" s="460">
        <v>1022</v>
      </c>
      <c r="F344" s="461" t="s">
        <v>60</v>
      </c>
      <c r="G344" s="459"/>
      <c r="H344" s="459"/>
      <c r="I344" s="459"/>
      <c r="J344" s="459"/>
    </row>
    <row r="345" spans="1:10" ht="48" x14ac:dyDescent="0.35">
      <c r="A345" s="467"/>
      <c r="B345" s="468" t="s">
        <v>1345</v>
      </c>
      <c r="C345" s="459"/>
      <c r="D345" s="459"/>
      <c r="E345" s="459"/>
      <c r="F345" s="459"/>
      <c r="G345" s="459"/>
      <c r="H345" s="459"/>
      <c r="I345" s="459"/>
      <c r="J345" s="459"/>
    </row>
    <row r="346" spans="1:10" x14ac:dyDescent="0.35">
      <c r="A346" s="454">
        <v>43404</v>
      </c>
      <c r="B346" s="455" t="s">
        <v>810</v>
      </c>
      <c r="C346" s="455" t="s">
        <v>6</v>
      </c>
      <c r="D346" s="456" t="s">
        <v>6</v>
      </c>
      <c r="E346" s="456" t="s">
        <v>6</v>
      </c>
      <c r="F346" s="455" t="s">
        <v>6</v>
      </c>
      <c r="G346" s="455" t="s">
        <v>764</v>
      </c>
      <c r="H346" s="457" t="s">
        <v>699</v>
      </c>
      <c r="I346" s="458">
        <v>143314</v>
      </c>
      <c r="J346" s="453"/>
    </row>
    <row r="347" spans="1:10" x14ac:dyDescent="0.35">
      <c r="A347" s="454"/>
      <c r="B347" s="456" t="s">
        <v>811</v>
      </c>
      <c r="C347" s="459"/>
      <c r="D347" s="459"/>
      <c r="E347" s="459"/>
      <c r="F347" s="459"/>
      <c r="G347" s="459"/>
      <c r="H347" s="459"/>
      <c r="I347" s="459"/>
      <c r="J347" s="459"/>
    </row>
    <row r="348" spans="1:10" x14ac:dyDescent="0.35">
      <c r="A348" s="454"/>
      <c r="B348" s="456" t="s">
        <v>1346</v>
      </c>
      <c r="C348" s="460">
        <v>143314</v>
      </c>
      <c r="D348" s="461" t="s">
        <v>56</v>
      </c>
      <c r="E348" s="459"/>
      <c r="F348" s="459"/>
      <c r="G348" s="459"/>
      <c r="H348" s="459"/>
      <c r="I348" s="459"/>
      <c r="J348" s="459"/>
    </row>
    <row r="349" spans="1:10" x14ac:dyDescent="0.35">
      <c r="A349" s="462" t="s">
        <v>6</v>
      </c>
      <c r="B349" s="455" t="s">
        <v>1021</v>
      </c>
      <c r="C349" s="463" t="s">
        <v>6</v>
      </c>
      <c r="D349" s="462" t="s">
        <v>6</v>
      </c>
      <c r="E349" s="462" t="s">
        <v>6</v>
      </c>
      <c r="F349" s="463" t="s">
        <v>6</v>
      </c>
      <c r="G349" s="462" t="s">
        <v>6</v>
      </c>
      <c r="H349" s="464" t="s">
        <v>6</v>
      </c>
      <c r="I349" s="453"/>
      <c r="J349" s="466">
        <v>133938</v>
      </c>
    </row>
    <row r="350" spans="1:10" x14ac:dyDescent="0.35">
      <c r="A350" s="454"/>
      <c r="B350" s="456" t="s">
        <v>53</v>
      </c>
      <c r="C350" s="456" t="s">
        <v>1019</v>
      </c>
      <c r="D350" s="457" t="s">
        <v>6</v>
      </c>
      <c r="E350" s="460">
        <v>133938</v>
      </c>
      <c r="F350" s="461" t="s">
        <v>60</v>
      </c>
      <c r="G350" s="459"/>
      <c r="H350" s="459"/>
      <c r="I350" s="459"/>
      <c r="J350" s="459"/>
    </row>
    <row r="351" spans="1:10" x14ac:dyDescent="0.35">
      <c r="A351" s="462" t="s">
        <v>6</v>
      </c>
      <c r="B351" s="455" t="s">
        <v>772</v>
      </c>
      <c r="C351" s="463" t="s">
        <v>6</v>
      </c>
      <c r="D351" s="462" t="s">
        <v>6</v>
      </c>
      <c r="E351" s="462" t="s">
        <v>6</v>
      </c>
      <c r="F351" s="463" t="s">
        <v>6</v>
      </c>
      <c r="G351" s="462" t="s">
        <v>6</v>
      </c>
      <c r="H351" s="464" t="s">
        <v>6</v>
      </c>
      <c r="I351" s="453"/>
      <c r="J351" s="466">
        <v>6697</v>
      </c>
    </row>
    <row r="352" spans="1:10" x14ac:dyDescent="0.35">
      <c r="A352" s="454"/>
      <c r="B352" s="456" t="s">
        <v>158</v>
      </c>
      <c r="C352" s="456" t="s">
        <v>1347</v>
      </c>
      <c r="D352" s="457" t="s">
        <v>6</v>
      </c>
      <c r="E352" s="460">
        <v>6697</v>
      </c>
      <c r="F352" s="461" t="s">
        <v>60</v>
      </c>
      <c r="G352" s="459"/>
      <c r="H352" s="459"/>
      <c r="I352" s="459"/>
      <c r="J352" s="459"/>
    </row>
    <row r="353" spans="1:10" x14ac:dyDescent="0.35">
      <c r="A353" s="462" t="s">
        <v>6</v>
      </c>
      <c r="B353" s="455" t="s">
        <v>844</v>
      </c>
      <c r="C353" s="463" t="s">
        <v>6</v>
      </c>
      <c r="D353" s="462" t="s">
        <v>6</v>
      </c>
      <c r="E353" s="462" t="s">
        <v>6</v>
      </c>
      <c r="F353" s="463" t="s">
        <v>6</v>
      </c>
      <c r="G353" s="462" t="s">
        <v>6</v>
      </c>
      <c r="H353" s="464" t="s">
        <v>6</v>
      </c>
      <c r="I353" s="453"/>
      <c r="J353" s="466">
        <v>2679</v>
      </c>
    </row>
    <row r="354" spans="1:10" x14ac:dyDescent="0.35">
      <c r="A354" s="454"/>
      <c r="B354" s="456" t="s">
        <v>53</v>
      </c>
      <c r="C354" s="456" t="s">
        <v>1348</v>
      </c>
      <c r="D354" s="457" t="s">
        <v>311</v>
      </c>
      <c r="E354" s="460">
        <v>2679</v>
      </c>
      <c r="F354" s="461" t="s">
        <v>60</v>
      </c>
      <c r="G354" s="459"/>
      <c r="H354" s="459"/>
      <c r="I354" s="459"/>
      <c r="J354" s="459"/>
    </row>
    <row r="355" spans="1:10" ht="24" x14ac:dyDescent="0.35">
      <c r="A355" s="467"/>
      <c r="B355" s="468" t="s">
        <v>1349</v>
      </c>
      <c r="C355" s="459"/>
      <c r="D355" s="459"/>
      <c r="E355" s="459"/>
      <c r="F355" s="459"/>
      <c r="G355" s="459"/>
      <c r="H355" s="459"/>
      <c r="I355" s="459"/>
      <c r="J355" s="459"/>
    </row>
    <row r="356" spans="1:10" x14ac:dyDescent="0.35">
      <c r="A356" s="454">
        <v>43404</v>
      </c>
      <c r="B356" s="455" t="s">
        <v>810</v>
      </c>
      <c r="C356" s="455" t="s">
        <v>6</v>
      </c>
      <c r="D356" s="456" t="s">
        <v>6</v>
      </c>
      <c r="E356" s="456" t="s">
        <v>6</v>
      </c>
      <c r="F356" s="455" t="s">
        <v>6</v>
      </c>
      <c r="G356" s="455" t="s">
        <v>764</v>
      </c>
      <c r="H356" s="457" t="s">
        <v>702</v>
      </c>
      <c r="I356" s="458">
        <v>153000</v>
      </c>
      <c r="J356" s="453"/>
    </row>
    <row r="357" spans="1:10" x14ac:dyDescent="0.35">
      <c r="A357" s="454"/>
      <c r="B357" s="456" t="s">
        <v>811</v>
      </c>
      <c r="C357" s="459"/>
      <c r="D357" s="459"/>
      <c r="E357" s="459"/>
      <c r="F357" s="459"/>
      <c r="G357" s="459"/>
      <c r="H357" s="459"/>
      <c r="I357" s="459"/>
      <c r="J357" s="459"/>
    </row>
    <row r="358" spans="1:10" x14ac:dyDescent="0.35">
      <c r="A358" s="454"/>
      <c r="B358" s="456" t="s">
        <v>1350</v>
      </c>
      <c r="C358" s="460">
        <v>153000</v>
      </c>
      <c r="D358" s="461" t="s">
        <v>56</v>
      </c>
      <c r="E358" s="459"/>
      <c r="F358" s="459"/>
      <c r="G358" s="459"/>
      <c r="H358" s="459"/>
      <c r="I358" s="459"/>
      <c r="J358" s="459"/>
    </row>
    <row r="359" spans="1:10" x14ac:dyDescent="0.35">
      <c r="A359" s="462" t="s">
        <v>6</v>
      </c>
      <c r="B359" s="455" t="s">
        <v>1016</v>
      </c>
      <c r="C359" s="463" t="s">
        <v>6</v>
      </c>
      <c r="D359" s="462" t="s">
        <v>6</v>
      </c>
      <c r="E359" s="462" t="s">
        <v>6</v>
      </c>
      <c r="F359" s="463" t="s">
        <v>6</v>
      </c>
      <c r="G359" s="462" t="s">
        <v>6</v>
      </c>
      <c r="H359" s="464" t="s">
        <v>6</v>
      </c>
      <c r="I359" s="453"/>
      <c r="J359" s="466">
        <v>150339</v>
      </c>
    </row>
    <row r="360" spans="1:10" x14ac:dyDescent="0.35">
      <c r="A360" s="454"/>
      <c r="B360" s="456" t="s">
        <v>53</v>
      </c>
      <c r="C360" s="456" t="s">
        <v>1014</v>
      </c>
      <c r="D360" s="457" t="s">
        <v>6</v>
      </c>
      <c r="E360" s="460">
        <v>150339</v>
      </c>
      <c r="F360" s="461" t="s">
        <v>60</v>
      </c>
      <c r="G360" s="459"/>
      <c r="H360" s="459"/>
      <c r="I360" s="459"/>
      <c r="J360" s="459"/>
    </row>
    <row r="361" spans="1:10" x14ac:dyDescent="0.35">
      <c r="A361" s="462" t="s">
        <v>6</v>
      </c>
      <c r="B361" s="455" t="s">
        <v>844</v>
      </c>
      <c r="C361" s="463" t="s">
        <v>6</v>
      </c>
      <c r="D361" s="462" t="s">
        <v>6</v>
      </c>
      <c r="E361" s="462" t="s">
        <v>6</v>
      </c>
      <c r="F361" s="463" t="s">
        <v>6</v>
      </c>
      <c r="G361" s="462" t="s">
        <v>6</v>
      </c>
      <c r="H361" s="464" t="s">
        <v>6</v>
      </c>
      <c r="I361" s="453"/>
      <c r="J361" s="466">
        <v>2661</v>
      </c>
    </row>
    <row r="362" spans="1:10" x14ac:dyDescent="0.35">
      <c r="A362" s="454"/>
      <c r="B362" s="456" t="s">
        <v>53</v>
      </c>
      <c r="C362" s="456" t="s">
        <v>1351</v>
      </c>
      <c r="D362" s="457" t="s">
        <v>311</v>
      </c>
      <c r="E362" s="460">
        <v>2661</v>
      </c>
      <c r="F362" s="461" t="s">
        <v>60</v>
      </c>
      <c r="G362" s="459"/>
      <c r="H362" s="459"/>
      <c r="I362" s="459"/>
      <c r="J362" s="459"/>
    </row>
    <row r="363" spans="1:10" ht="48" x14ac:dyDescent="0.35">
      <c r="A363" s="467"/>
      <c r="B363" s="468" t="s">
        <v>1352</v>
      </c>
      <c r="C363" s="459"/>
      <c r="D363" s="459"/>
      <c r="E363" s="459"/>
      <c r="F363" s="459"/>
      <c r="G363" s="459"/>
      <c r="H363" s="459"/>
      <c r="I363" s="459"/>
      <c r="J363" s="459"/>
    </row>
    <row r="364" spans="1:10" x14ac:dyDescent="0.35">
      <c r="A364" s="46">
        <v>43404</v>
      </c>
      <c r="B364" s="212" t="s">
        <v>1353</v>
      </c>
      <c r="C364" s="212" t="s">
        <v>6</v>
      </c>
      <c r="D364" s="296" t="s">
        <v>6</v>
      </c>
      <c r="E364" s="296" t="s">
        <v>6</v>
      </c>
      <c r="F364" s="212" t="s">
        <v>6</v>
      </c>
      <c r="G364" s="212" t="s">
        <v>764</v>
      </c>
      <c r="H364" s="205" t="s">
        <v>705</v>
      </c>
      <c r="I364" s="50">
        <v>325000</v>
      </c>
      <c r="J364" s="216"/>
    </row>
    <row r="365" spans="1:10" x14ac:dyDescent="0.35">
      <c r="A365" s="46"/>
      <c r="B365" s="296" t="s">
        <v>53</v>
      </c>
      <c r="C365" s="296" t="s">
        <v>1354</v>
      </c>
      <c r="D365" s="205" t="s">
        <v>1355</v>
      </c>
      <c r="E365" s="239">
        <v>25000</v>
      </c>
      <c r="F365" s="240" t="s">
        <v>56</v>
      </c>
      <c r="G365" s="52"/>
      <c r="H365" s="52"/>
      <c r="I365" s="52"/>
      <c r="J365" s="52"/>
    </row>
    <row r="366" spans="1:10" x14ac:dyDescent="0.35">
      <c r="A366" s="46"/>
      <c r="B366" s="296" t="s">
        <v>53</v>
      </c>
      <c r="C366" s="296" t="s">
        <v>1356</v>
      </c>
      <c r="D366" s="205" t="s">
        <v>311</v>
      </c>
      <c r="E366" s="239">
        <v>100000</v>
      </c>
      <c r="F366" s="240" t="s">
        <v>56</v>
      </c>
      <c r="G366" s="52"/>
      <c r="H366" s="52"/>
      <c r="I366" s="52"/>
      <c r="J366" s="52"/>
    </row>
    <row r="367" spans="1:10" x14ac:dyDescent="0.35">
      <c r="A367" s="46"/>
      <c r="B367" s="296" t="s">
        <v>53</v>
      </c>
      <c r="C367" s="296" t="s">
        <v>1357</v>
      </c>
      <c r="D367" s="205" t="s">
        <v>311</v>
      </c>
      <c r="E367" s="239">
        <v>200000</v>
      </c>
      <c r="F367" s="240" t="s">
        <v>56</v>
      </c>
      <c r="G367" s="52"/>
      <c r="H367" s="52"/>
      <c r="I367" s="52"/>
      <c r="J367" s="52"/>
    </row>
    <row r="368" spans="1:10" x14ac:dyDescent="0.35">
      <c r="A368" s="296" t="s">
        <v>6</v>
      </c>
      <c r="B368" s="212" t="s">
        <v>775</v>
      </c>
      <c r="C368" s="212" t="s">
        <v>6</v>
      </c>
      <c r="D368" s="296" t="s">
        <v>6</v>
      </c>
      <c r="E368" s="296" t="s">
        <v>6</v>
      </c>
      <c r="F368" s="212" t="s">
        <v>6</v>
      </c>
      <c r="G368" s="296" t="s">
        <v>6</v>
      </c>
      <c r="H368" s="205" t="s">
        <v>6</v>
      </c>
      <c r="I368" s="216"/>
      <c r="J368" s="232">
        <v>325000</v>
      </c>
    </row>
    <row r="369" spans="1:10" x14ac:dyDescent="0.35">
      <c r="A369" s="46"/>
      <c r="B369" s="296" t="s">
        <v>158</v>
      </c>
      <c r="C369" s="296" t="s">
        <v>1086</v>
      </c>
      <c r="D369" s="205" t="s">
        <v>311</v>
      </c>
      <c r="E369" s="239">
        <v>325000</v>
      </c>
      <c r="F369" s="240" t="s">
        <v>60</v>
      </c>
      <c r="G369" s="52"/>
      <c r="H369" s="52"/>
      <c r="I369" s="52"/>
      <c r="J369" s="52"/>
    </row>
    <row r="370" spans="1:10" ht="60" x14ac:dyDescent="0.35">
      <c r="A370" s="275"/>
      <c r="B370" s="233" t="s">
        <v>1358</v>
      </c>
      <c r="C370" s="52"/>
      <c r="D370" s="52"/>
      <c r="E370" s="52"/>
      <c r="F370" s="52"/>
      <c r="G370" s="52"/>
      <c r="H370" s="52"/>
      <c r="I370" s="52"/>
      <c r="J370" s="52"/>
    </row>
    <row r="371" spans="1:10" x14ac:dyDescent="0.35">
      <c r="A371" s="46">
        <v>43404</v>
      </c>
      <c r="B371" s="212" t="s">
        <v>1359</v>
      </c>
      <c r="C371" s="212" t="s">
        <v>6</v>
      </c>
      <c r="D371" s="296" t="s">
        <v>6</v>
      </c>
      <c r="E371" s="296" t="s">
        <v>6</v>
      </c>
      <c r="F371" s="212" t="s">
        <v>6</v>
      </c>
      <c r="G371" s="212" t="s">
        <v>764</v>
      </c>
      <c r="H371" s="205" t="s">
        <v>707</v>
      </c>
      <c r="I371" s="50">
        <v>125000</v>
      </c>
      <c r="J371" s="216"/>
    </row>
    <row r="372" spans="1:10" x14ac:dyDescent="0.35">
      <c r="A372" s="46"/>
      <c r="B372" s="296" t="s">
        <v>1359</v>
      </c>
      <c r="C372" s="52"/>
      <c r="D372" s="52"/>
      <c r="E372" s="52"/>
      <c r="F372" s="52"/>
      <c r="G372" s="52"/>
      <c r="H372" s="52"/>
      <c r="I372" s="52"/>
      <c r="J372" s="52"/>
    </row>
    <row r="373" spans="1:10" x14ac:dyDescent="0.35">
      <c r="A373" s="46"/>
      <c r="B373" s="296" t="s">
        <v>1360</v>
      </c>
      <c r="C373" s="239">
        <v>125000</v>
      </c>
      <c r="D373" s="240" t="s">
        <v>56</v>
      </c>
      <c r="E373" s="52"/>
      <c r="F373" s="52"/>
      <c r="G373" s="52"/>
      <c r="H373" s="52"/>
      <c r="I373" s="52"/>
      <c r="J373" s="52"/>
    </row>
    <row r="374" spans="1:10" x14ac:dyDescent="0.35">
      <c r="A374" s="241" t="s">
        <v>6</v>
      </c>
      <c r="B374" s="212" t="s">
        <v>1353</v>
      </c>
      <c r="C374" s="242" t="s">
        <v>6</v>
      </c>
      <c r="D374" s="241" t="s">
        <v>6</v>
      </c>
      <c r="E374" s="241" t="s">
        <v>6</v>
      </c>
      <c r="F374" s="242" t="s">
        <v>6</v>
      </c>
      <c r="G374" s="241" t="s">
        <v>6</v>
      </c>
      <c r="H374" s="244" t="s">
        <v>6</v>
      </c>
      <c r="I374" s="216"/>
      <c r="J374" s="232">
        <v>125000</v>
      </c>
    </row>
    <row r="375" spans="1:10" x14ac:dyDescent="0.35">
      <c r="A375" s="46"/>
      <c r="B375" s="296" t="s">
        <v>158</v>
      </c>
      <c r="C375" s="296" t="s">
        <v>1356</v>
      </c>
      <c r="D375" s="205" t="s">
        <v>311</v>
      </c>
      <c r="E375" s="239">
        <v>100000</v>
      </c>
      <c r="F375" s="240" t="s">
        <v>60</v>
      </c>
      <c r="G375" s="52"/>
      <c r="H375" s="52"/>
      <c r="I375" s="52"/>
      <c r="J375" s="52"/>
    </row>
    <row r="376" spans="1:10" x14ac:dyDescent="0.35">
      <c r="A376" s="46"/>
      <c r="B376" s="296" t="s">
        <v>158</v>
      </c>
      <c r="C376" s="296" t="s">
        <v>1354</v>
      </c>
      <c r="D376" s="205" t="s">
        <v>1355</v>
      </c>
      <c r="E376" s="239">
        <v>25000</v>
      </c>
      <c r="F376" s="240" t="s">
        <v>60</v>
      </c>
      <c r="G376" s="52"/>
      <c r="H376" s="52"/>
      <c r="I376" s="52"/>
      <c r="J376" s="52"/>
    </row>
    <row r="377" spans="1:10" ht="48" x14ac:dyDescent="0.35">
      <c r="A377" s="275"/>
      <c r="B377" s="233" t="s">
        <v>1361</v>
      </c>
      <c r="C377" s="52"/>
      <c r="D377" s="52"/>
      <c r="E377" s="52"/>
      <c r="F377" s="52"/>
      <c r="G377" s="52"/>
      <c r="H377" s="52"/>
      <c r="I377" s="52"/>
      <c r="J377" s="52"/>
    </row>
  </sheetData>
  <mergeCells count="4">
    <mergeCell ref="A1:C1"/>
    <mergeCell ref="A2:C2"/>
    <mergeCell ref="A3:C3"/>
    <mergeCell ref="A4:C4"/>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N1037"/>
  <sheetViews>
    <sheetView topLeftCell="A1021" workbookViewId="0">
      <selection activeCell="D78" sqref="D78"/>
    </sheetView>
  </sheetViews>
  <sheetFormatPr defaultRowHeight="14.5" x14ac:dyDescent="0.35"/>
  <cols>
    <col min="1" max="1" width="9" bestFit="1" customWidth="1"/>
    <col min="2" max="2" width="41" bestFit="1" customWidth="1"/>
    <col min="3" max="3" width="24.1796875" bestFit="1" customWidth="1"/>
    <col min="4" max="4" width="14.6328125" customWidth="1"/>
    <col min="5" max="5" width="11.453125" bestFit="1" customWidth="1"/>
    <col min="6" max="6" width="2.6328125" bestFit="1" customWidth="1"/>
    <col min="7" max="7" width="7.7265625" bestFit="1" customWidth="1"/>
    <col min="8" max="8" width="6.54296875" bestFit="1" customWidth="1"/>
    <col min="9" max="9" width="9.453125" bestFit="1" customWidth="1"/>
    <col min="10" max="10" width="11.7265625" bestFit="1" customWidth="1"/>
    <col min="12" max="12" width="10.36328125" bestFit="1" customWidth="1"/>
  </cols>
  <sheetData>
    <row r="1" spans="1:13" ht="15.5" x14ac:dyDescent="0.35">
      <c r="A1" s="470" t="s">
        <v>0</v>
      </c>
      <c r="B1" s="470"/>
      <c r="C1" s="470"/>
      <c r="D1" s="1"/>
      <c r="E1" s="1"/>
      <c r="F1" s="1"/>
      <c r="G1" s="1"/>
      <c r="H1" s="1"/>
      <c r="I1" s="1"/>
      <c r="J1" s="1"/>
      <c r="K1" s="1"/>
      <c r="L1" s="1"/>
      <c r="M1" s="1"/>
    </row>
    <row r="2" spans="1:13" x14ac:dyDescent="0.35">
      <c r="A2" s="471" t="s">
        <v>1</v>
      </c>
      <c r="B2" s="471"/>
      <c r="C2" s="471"/>
      <c r="D2" s="1"/>
      <c r="E2" s="1"/>
      <c r="F2" s="1"/>
      <c r="G2" s="1"/>
      <c r="H2" s="1"/>
      <c r="I2" s="1"/>
      <c r="J2" s="1"/>
      <c r="K2" s="1"/>
      <c r="L2" s="1"/>
      <c r="M2" s="1"/>
    </row>
    <row r="3" spans="1:13" ht="15.5" x14ac:dyDescent="0.35">
      <c r="A3" s="472" t="s">
        <v>49</v>
      </c>
      <c r="B3" s="472"/>
      <c r="C3" s="472"/>
      <c r="D3" s="1"/>
      <c r="E3" s="1"/>
      <c r="F3" s="1"/>
      <c r="G3" s="1"/>
      <c r="H3" s="1"/>
      <c r="I3" s="1"/>
      <c r="J3" s="1"/>
      <c r="K3" s="1"/>
      <c r="L3" s="1"/>
      <c r="M3" s="1"/>
    </row>
    <row r="4" spans="1:13" x14ac:dyDescent="0.35">
      <c r="A4" s="473" t="s">
        <v>3</v>
      </c>
      <c r="B4" s="473"/>
      <c r="C4" s="473"/>
      <c r="D4" s="1"/>
      <c r="E4" s="1"/>
      <c r="F4" s="1"/>
      <c r="G4" s="1"/>
      <c r="H4" s="1"/>
      <c r="I4" s="1"/>
      <c r="J4" s="1"/>
      <c r="K4" s="1"/>
      <c r="L4" s="1"/>
      <c r="M4" s="1"/>
    </row>
    <row r="5" spans="1:13" x14ac:dyDescent="0.35">
      <c r="A5" s="2" t="s">
        <v>4</v>
      </c>
      <c r="B5" s="3" t="s">
        <v>5</v>
      </c>
      <c r="C5" s="4" t="s">
        <v>6</v>
      </c>
      <c r="D5" s="2" t="s">
        <v>6</v>
      </c>
      <c r="E5" s="6" t="s">
        <v>6</v>
      </c>
      <c r="F5" s="6" t="s">
        <v>6</v>
      </c>
      <c r="G5" s="5" t="s">
        <v>7</v>
      </c>
      <c r="H5" s="2" t="s">
        <v>8</v>
      </c>
      <c r="I5" s="6" t="s">
        <v>9</v>
      </c>
      <c r="J5" s="6" t="s">
        <v>10</v>
      </c>
      <c r="K5" s="1"/>
      <c r="L5" s="1"/>
      <c r="M5" s="1"/>
    </row>
    <row r="6" spans="1:13" x14ac:dyDescent="0.35">
      <c r="A6" s="7" t="s">
        <v>6</v>
      </c>
      <c r="B6" s="8" t="s">
        <v>6</v>
      </c>
      <c r="C6" s="9" t="s">
        <v>6</v>
      </c>
      <c r="D6" s="7" t="s">
        <v>6</v>
      </c>
      <c r="E6" s="7" t="s">
        <v>6</v>
      </c>
      <c r="F6" s="22" t="s">
        <v>6</v>
      </c>
      <c r="G6" s="10" t="s">
        <v>6</v>
      </c>
      <c r="H6" s="7" t="s">
        <v>6</v>
      </c>
      <c r="I6" s="7" t="s">
        <v>11</v>
      </c>
      <c r="J6" s="7" t="s">
        <v>11</v>
      </c>
      <c r="K6" s="1"/>
      <c r="L6" s="1"/>
      <c r="M6" s="1"/>
    </row>
    <row r="7" spans="1:13" x14ac:dyDescent="0.35">
      <c r="A7" s="46">
        <v>43377</v>
      </c>
      <c r="B7" s="212" t="s">
        <v>50</v>
      </c>
      <c r="C7" s="212" t="s">
        <v>6</v>
      </c>
      <c r="D7" s="205" t="s">
        <v>6</v>
      </c>
      <c r="E7" s="422" t="s">
        <v>6</v>
      </c>
      <c r="F7" s="422" t="s">
        <v>6</v>
      </c>
      <c r="G7" s="212" t="s">
        <v>51</v>
      </c>
      <c r="H7" s="205" t="s">
        <v>52</v>
      </c>
      <c r="I7" s="50">
        <v>69160</v>
      </c>
      <c r="J7" s="216"/>
      <c r="K7" s="52"/>
      <c r="L7" s="1"/>
      <c r="M7" s="1"/>
    </row>
    <row r="8" spans="1:13" x14ac:dyDescent="0.35">
      <c r="A8" s="46"/>
      <c r="B8" s="212" t="s">
        <v>53</v>
      </c>
      <c r="C8" s="212" t="s">
        <v>54</v>
      </c>
      <c r="D8" s="205" t="s">
        <v>55</v>
      </c>
      <c r="E8" s="50">
        <v>69160</v>
      </c>
      <c r="F8" s="216" t="s">
        <v>56</v>
      </c>
      <c r="G8" s="52"/>
      <c r="H8" s="52"/>
      <c r="I8" s="52"/>
      <c r="J8" s="52"/>
      <c r="K8" s="52"/>
      <c r="L8" s="1"/>
      <c r="M8" s="1"/>
    </row>
    <row r="9" spans="1:13" x14ac:dyDescent="0.35">
      <c r="A9" s="205" t="s">
        <v>6</v>
      </c>
      <c r="B9" s="212" t="s">
        <v>57</v>
      </c>
      <c r="C9" s="212" t="s">
        <v>6</v>
      </c>
      <c r="D9" s="205" t="s">
        <v>6</v>
      </c>
      <c r="E9" s="422" t="s">
        <v>6</v>
      </c>
      <c r="F9" s="422" t="s">
        <v>6</v>
      </c>
      <c r="G9" s="412" t="s">
        <v>6</v>
      </c>
      <c r="H9" s="205" t="s">
        <v>6</v>
      </c>
      <c r="I9" s="216"/>
      <c r="J9" s="232">
        <v>67804</v>
      </c>
      <c r="K9" s="52"/>
      <c r="L9" s="1"/>
      <c r="M9" s="1"/>
    </row>
    <row r="10" spans="1:13" x14ac:dyDescent="0.35">
      <c r="A10" s="46"/>
      <c r="B10" s="47" t="s">
        <v>58</v>
      </c>
      <c r="C10" s="423">
        <v>1</v>
      </c>
      <c r="D10" s="323">
        <v>67804</v>
      </c>
      <c r="E10" s="50">
        <v>67804</v>
      </c>
      <c r="F10" s="51"/>
      <c r="G10" s="52"/>
      <c r="H10" s="52"/>
      <c r="I10" s="52"/>
      <c r="J10" s="52"/>
      <c r="K10" s="52"/>
      <c r="L10" s="1"/>
      <c r="M10" s="1"/>
    </row>
    <row r="11" spans="1:13" x14ac:dyDescent="0.35">
      <c r="A11" s="46"/>
      <c r="B11" s="212" t="s">
        <v>51</v>
      </c>
      <c r="C11" s="242"/>
      <c r="D11" s="244"/>
      <c r="E11" s="424"/>
      <c r="F11" s="51"/>
      <c r="G11" s="52"/>
      <c r="H11" s="52"/>
      <c r="I11" s="52"/>
      <c r="J11" s="52"/>
      <c r="K11" s="52"/>
      <c r="L11" s="1"/>
      <c r="M11" s="1"/>
    </row>
    <row r="12" spans="1:13" x14ac:dyDescent="0.35">
      <c r="A12" s="46"/>
      <c r="B12" s="212" t="s">
        <v>59</v>
      </c>
      <c r="C12" s="50">
        <v>67804</v>
      </c>
      <c r="D12" s="205" t="s">
        <v>60</v>
      </c>
      <c r="E12" s="424"/>
      <c r="F12" s="51"/>
      <c r="G12" s="52"/>
      <c r="H12" s="52"/>
      <c r="I12" s="52"/>
      <c r="J12" s="52"/>
      <c r="K12" s="52"/>
      <c r="L12" s="1"/>
      <c r="M12" s="1"/>
    </row>
    <row r="13" spans="1:13" x14ac:dyDescent="0.35">
      <c r="A13" s="205" t="s">
        <v>6</v>
      </c>
      <c r="B13" s="212" t="s">
        <v>61</v>
      </c>
      <c r="C13" s="212" t="s">
        <v>6</v>
      </c>
      <c r="D13" s="205" t="s">
        <v>6</v>
      </c>
      <c r="E13" s="422" t="s">
        <v>6</v>
      </c>
      <c r="F13" s="422" t="s">
        <v>6</v>
      </c>
      <c r="G13" s="412" t="s">
        <v>6</v>
      </c>
      <c r="H13" s="205" t="s">
        <v>6</v>
      </c>
      <c r="I13" s="216"/>
      <c r="J13" s="232">
        <v>1356</v>
      </c>
      <c r="K13" s="52"/>
      <c r="L13" s="1"/>
      <c r="M13" s="1"/>
    </row>
    <row r="14" spans="1:13" ht="36" x14ac:dyDescent="0.35">
      <c r="A14" s="275"/>
      <c r="B14" s="233" t="s">
        <v>62</v>
      </c>
      <c r="C14" s="242"/>
      <c r="D14" s="244"/>
      <c r="E14" s="424"/>
      <c r="F14" s="51"/>
      <c r="G14" s="52"/>
      <c r="H14" s="52"/>
      <c r="I14" s="52"/>
      <c r="J14" s="52"/>
      <c r="K14" s="52"/>
      <c r="L14" s="1"/>
      <c r="M14" s="1"/>
    </row>
    <row r="15" spans="1:13" x14ac:dyDescent="0.35">
      <c r="A15" s="46">
        <v>43377</v>
      </c>
      <c r="B15" s="212" t="s">
        <v>63</v>
      </c>
      <c r="C15" s="212" t="s">
        <v>6</v>
      </c>
      <c r="D15" s="205" t="s">
        <v>6</v>
      </c>
      <c r="E15" s="422" t="s">
        <v>6</v>
      </c>
      <c r="F15" s="422" t="s">
        <v>6</v>
      </c>
      <c r="G15" s="212" t="s">
        <v>51</v>
      </c>
      <c r="H15" s="205" t="s">
        <v>64</v>
      </c>
      <c r="I15" s="50">
        <v>674800</v>
      </c>
      <c r="J15" s="216"/>
      <c r="K15" s="52"/>
      <c r="L15" s="1"/>
      <c r="M15" s="1"/>
    </row>
    <row r="16" spans="1:13" x14ac:dyDescent="0.35">
      <c r="A16" s="46"/>
      <c r="B16" s="212" t="s">
        <v>53</v>
      </c>
      <c r="C16" s="212" t="s">
        <v>65</v>
      </c>
      <c r="D16" s="205" t="s">
        <v>55</v>
      </c>
      <c r="E16" s="50">
        <v>674800</v>
      </c>
      <c r="F16" s="216" t="s">
        <v>56</v>
      </c>
      <c r="G16" s="52"/>
      <c r="H16" s="52"/>
      <c r="I16" s="52"/>
      <c r="J16" s="52"/>
      <c r="K16" s="52"/>
      <c r="L16" s="1"/>
      <c r="M16" s="1"/>
    </row>
    <row r="17" spans="1:13" x14ac:dyDescent="0.35">
      <c r="A17" s="205" t="s">
        <v>6</v>
      </c>
      <c r="B17" s="212" t="s">
        <v>66</v>
      </c>
      <c r="C17" s="212" t="s">
        <v>6</v>
      </c>
      <c r="D17" s="205" t="s">
        <v>6</v>
      </c>
      <c r="E17" s="422" t="s">
        <v>6</v>
      </c>
      <c r="F17" s="422" t="s">
        <v>6</v>
      </c>
      <c r="G17" s="412" t="s">
        <v>6</v>
      </c>
      <c r="H17" s="205" t="s">
        <v>6</v>
      </c>
      <c r="I17" s="216"/>
      <c r="J17" s="232">
        <v>72549</v>
      </c>
      <c r="K17" s="52"/>
      <c r="L17" s="1"/>
      <c r="M17" s="1"/>
    </row>
    <row r="18" spans="1:13" x14ac:dyDescent="0.35">
      <c r="A18" s="46"/>
      <c r="B18" s="47" t="s">
        <v>67</v>
      </c>
      <c r="C18" s="425">
        <v>10</v>
      </c>
      <c r="D18" s="328">
        <v>7254.9</v>
      </c>
      <c r="E18" s="50">
        <v>72549</v>
      </c>
      <c r="F18" s="51"/>
      <c r="G18" s="52"/>
      <c r="H18" s="52"/>
      <c r="I18" s="52"/>
      <c r="J18" s="52"/>
      <c r="K18" s="52"/>
      <c r="L18" s="1"/>
      <c r="M18" s="1"/>
    </row>
    <row r="19" spans="1:13" x14ac:dyDescent="0.35">
      <c r="A19" s="46"/>
      <c r="B19" s="212" t="s">
        <v>51</v>
      </c>
      <c r="C19" s="242"/>
      <c r="D19" s="244"/>
      <c r="E19" s="424"/>
      <c r="F19" s="51"/>
      <c r="G19" s="52"/>
      <c r="H19" s="52"/>
      <c r="I19" s="52"/>
      <c r="J19" s="52"/>
      <c r="K19" s="52"/>
      <c r="L19" s="1"/>
      <c r="M19" s="1"/>
    </row>
    <row r="20" spans="1:13" x14ac:dyDescent="0.35">
      <c r="A20" s="46"/>
      <c r="B20" s="212" t="s">
        <v>59</v>
      </c>
      <c r="C20" s="50">
        <v>72549</v>
      </c>
      <c r="D20" s="205" t="s">
        <v>60</v>
      </c>
      <c r="E20" s="424"/>
      <c r="F20" s="51"/>
      <c r="G20" s="52"/>
      <c r="H20" s="52"/>
      <c r="I20" s="52"/>
      <c r="J20" s="52"/>
      <c r="K20" s="52"/>
      <c r="L20" s="1"/>
      <c r="M20" s="1"/>
    </row>
    <row r="21" spans="1:13" x14ac:dyDescent="0.35">
      <c r="A21" s="205" t="s">
        <v>6</v>
      </c>
      <c r="B21" s="212" t="s">
        <v>68</v>
      </c>
      <c r="C21" s="212" t="s">
        <v>6</v>
      </c>
      <c r="D21" s="205" t="s">
        <v>6</v>
      </c>
      <c r="E21" s="422" t="s">
        <v>6</v>
      </c>
      <c r="F21" s="422" t="s">
        <v>6</v>
      </c>
      <c r="G21" s="412" t="s">
        <v>6</v>
      </c>
      <c r="H21" s="205" t="s">
        <v>6</v>
      </c>
      <c r="I21" s="216"/>
      <c r="J21" s="232">
        <v>243137</v>
      </c>
      <c r="K21" s="52"/>
      <c r="L21" s="1"/>
      <c r="M21" s="1"/>
    </row>
    <row r="22" spans="1:13" x14ac:dyDescent="0.35">
      <c r="A22" s="46"/>
      <c r="B22" s="47" t="s">
        <v>69</v>
      </c>
      <c r="C22" s="48">
        <v>160</v>
      </c>
      <c r="D22" s="49">
        <v>1519.61</v>
      </c>
      <c r="E22" s="50">
        <v>243137</v>
      </c>
      <c r="F22" s="51"/>
      <c r="G22" s="52"/>
      <c r="H22" s="52"/>
      <c r="I22" s="52"/>
      <c r="J22" s="52"/>
      <c r="K22" s="52"/>
      <c r="L22" s="1"/>
      <c r="M22" s="1"/>
    </row>
    <row r="23" spans="1:13" x14ac:dyDescent="0.35">
      <c r="A23" s="46"/>
      <c r="B23" s="212" t="s">
        <v>51</v>
      </c>
      <c r="C23" s="242"/>
      <c r="D23" s="244"/>
      <c r="E23" s="424"/>
      <c r="F23" s="51"/>
      <c r="G23" s="52"/>
      <c r="H23" s="52"/>
      <c r="I23" s="52"/>
      <c r="J23" s="52"/>
      <c r="K23" s="52"/>
      <c r="L23" s="1"/>
      <c r="M23" s="1"/>
    </row>
    <row r="24" spans="1:13" x14ac:dyDescent="0.35">
      <c r="A24" s="46"/>
      <c r="B24" s="212" t="s">
        <v>59</v>
      </c>
      <c r="C24" s="50">
        <v>243137</v>
      </c>
      <c r="D24" s="205" t="s">
        <v>60</v>
      </c>
      <c r="E24" s="424"/>
      <c r="F24" s="51"/>
      <c r="G24" s="52"/>
      <c r="H24" s="52"/>
      <c r="I24" s="52"/>
      <c r="J24" s="52"/>
      <c r="K24" s="52"/>
      <c r="L24" s="1"/>
      <c r="M24" s="1"/>
    </row>
    <row r="25" spans="1:13" x14ac:dyDescent="0.35">
      <c r="A25" s="205" t="s">
        <v>6</v>
      </c>
      <c r="B25" s="212" t="s">
        <v>70</v>
      </c>
      <c r="C25" s="212" t="s">
        <v>6</v>
      </c>
      <c r="D25" s="205" t="s">
        <v>6</v>
      </c>
      <c r="E25" s="422" t="s">
        <v>6</v>
      </c>
      <c r="F25" s="422" t="s">
        <v>6</v>
      </c>
      <c r="G25" s="412" t="s">
        <v>6</v>
      </c>
      <c r="H25" s="205" t="s">
        <v>6</v>
      </c>
      <c r="I25" s="216"/>
      <c r="J25" s="232">
        <v>345882</v>
      </c>
      <c r="K25" s="52"/>
      <c r="L25" s="1"/>
      <c r="M25" s="1"/>
    </row>
    <row r="26" spans="1:13" x14ac:dyDescent="0.35">
      <c r="A26" s="46"/>
      <c r="B26" s="47" t="s">
        <v>71</v>
      </c>
      <c r="C26" s="423">
        <v>6</v>
      </c>
      <c r="D26" s="323">
        <v>57647</v>
      </c>
      <c r="E26" s="50">
        <v>345882</v>
      </c>
      <c r="F26" s="51"/>
      <c r="G26" s="52"/>
      <c r="H26" s="52"/>
      <c r="I26" s="52"/>
      <c r="J26" s="52"/>
      <c r="K26" s="52"/>
      <c r="L26" s="1"/>
      <c r="M26" s="1"/>
    </row>
    <row r="27" spans="1:13" x14ac:dyDescent="0.35">
      <c r="A27" s="46"/>
      <c r="B27" s="212" t="s">
        <v>51</v>
      </c>
      <c r="C27" s="242"/>
      <c r="D27" s="244"/>
      <c r="E27" s="424"/>
      <c r="F27" s="51"/>
      <c r="G27" s="52"/>
      <c r="H27" s="52"/>
      <c r="I27" s="52"/>
      <c r="J27" s="52"/>
      <c r="K27" s="52"/>
      <c r="L27" s="1"/>
      <c r="M27" s="1"/>
    </row>
    <row r="28" spans="1:13" x14ac:dyDescent="0.35">
      <c r="A28" s="46"/>
      <c r="B28" s="212" t="s">
        <v>59</v>
      </c>
      <c r="C28" s="50">
        <v>345882</v>
      </c>
      <c r="D28" s="205" t="s">
        <v>60</v>
      </c>
      <c r="E28" s="424"/>
      <c r="F28" s="51"/>
      <c r="G28" s="52"/>
      <c r="H28" s="52"/>
      <c r="I28" s="52"/>
      <c r="J28" s="52"/>
      <c r="K28" s="52"/>
      <c r="L28" s="1"/>
      <c r="M28" s="1"/>
    </row>
    <row r="29" spans="1:13" x14ac:dyDescent="0.35">
      <c r="A29" s="205" t="s">
        <v>6</v>
      </c>
      <c r="B29" s="212" t="s">
        <v>61</v>
      </c>
      <c r="C29" s="212" t="s">
        <v>6</v>
      </c>
      <c r="D29" s="205" t="s">
        <v>6</v>
      </c>
      <c r="E29" s="422" t="s">
        <v>6</v>
      </c>
      <c r="F29" s="422" t="s">
        <v>6</v>
      </c>
      <c r="G29" s="412" t="s">
        <v>6</v>
      </c>
      <c r="H29" s="205" t="s">
        <v>6</v>
      </c>
      <c r="I29" s="216"/>
      <c r="J29" s="232">
        <v>13232</v>
      </c>
      <c r="K29" s="52"/>
      <c r="L29" s="1"/>
      <c r="M29" s="1"/>
    </row>
    <row r="30" spans="1:13" ht="48" x14ac:dyDescent="0.35">
      <c r="A30" s="275"/>
      <c r="B30" s="233" t="s">
        <v>72</v>
      </c>
      <c r="C30" s="242"/>
      <c r="D30" s="244"/>
      <c r="E30" s="424"/>
      <c r="F30" s="51"/>
      <c r="G30" s="52"/>
      <c r="H30" s="52"/>
      <c r="I30" s="52"/>
      <c r="J30" s="52"/>
      <c r="K30" s="52"/>
      <c r="L30" s="1"/>
      <c r="M30" s="1"/>
    </row>
    <row r="31" spans="1:13" x14ac:dyDescent="0.35">
      <c r="A31" s="46">
        <v>43377</v>
      </c>
      <c r="B31" s="212" t="s">
        <v>73</v>
      </c>
      <c r="C31" s="212" t="s">
        <v>6</v>
      </c>
      <c r="D31" s="205" t="s">
        <v>6</v>
      </c>
      <c r="E31" s="422" t="s">
        <v>6</v>
      </c>
      <c r="F31" s="422" t="s">
        <v>6</v>
      </c>
      <c r="G31" s="212" t="s">
        <v>51</v>
      </c>
      <c r="H31" s="205" t="s">
        <v>74</v>
      </c>
      <c r="I31" s="50">
        <v>52720</v>
      </c>
      <c r="J31" s="216"/>
      <c r="K31" s="52"/>
      <c r="L31" s="1"/>
      <c r="M31" s="1"/>
    </row>
    <row r="32" spans="1:13" x14ac:dyDescent="0.35">
      <c r="A32" s="46"/>
      <c r="B32" s="212" t="s">
        <v>53</v>
      </c>
      <c r="C32" s="212" t="s">
        <v>75</v>
      </c>
      <c r="D32" s="205" t="s">
        <v>55</v>
      </c>
      <c r="E32" s="50">
        <v>52720</v>
      </c>
      <c r="F32" s="216" t="s">
        <v>56</v>
      </c>
      <c r="G32" s="52"/>
      <c r="H32" s="52"/>
      <c r="I32" s="52"/>
      <c r="J32" s="52"/>
      <c r="K32" s="52"/>
      <c r="L32" s="1"/>
      <c r="M32" s="1"/>
    </row>
    <row r="33" spans="1:13" x14ac:dyDescent="0.35">
      <c r="A33" s="205" t="s">
        <v>6</v>
      </c>
      <c r="B33" s="212" t="s">
        <v>76</v>
      </c>
      <c r="C33" s="212" t="s">
        <v>6</v>
      </c>
      <c r="D33" s="205" t="s">
        <v>6</v>
      </c>
      <c r="E33" s="422" t="s">
        <v>6</v>
      </c>
      <c r="F33" s="422" t="s">
        <v>6</v>
      </c>
      <c r="G33" s="412" t="s">
        <v>6</v>
      </c>
      <c r="H33" s="205" t="s">
        <v>6</v>
      </c>
      <c r="I33" s="216"/>
      <c r="J33" s="232">
        <v>26275</v>
      </c>
      <c r="K33" s="52"/>
      <c r="L33" s="1"/>
      <c r="M33" s="1"/>
    </row>
    <row r="34" spans="1:13" x14ac:dyDescent="0.35">
      <c r="A34" s="46"/>
      <c r="B34" s="47" t="s">
        <v>77</v>
      </c>
      <c r="C34" s="48">
        <v>80</v>
      </c>
      <c r="D34" s="49">
        <v>328.44</v>
      </c>
      <c r="E34" s="50">
        <v>26275</v>
      </c>
      <c r="F34" s="51"/>
      <c r="G34" s="52"/>
      <c r="H34" s="52"/>
      <c r="I34" s="52"/>
      <c r="J34" s="52"/>
      <c r="K34" s="52"/>
      <c r="L34" s="1"/>
      <c r="M34" s="1"/>
    </row>
    <row r="35" spans="1:13" x14ac:dyDescent="0.35">
      <c r="A35" s="46"/>
      <c r="B35" s="212" t="s">
        <v>51</v>
      </c>
      <c r="C35" s="242"/>
      <c r="D35" s="244"/>
      <c r="E35" s="424"/>
      <c r="F35" s="51"/>
      <c r="G35" s="52"/>
      <c r="H35" s="52"/>
      <c r="I35" s="52"/>
      <c r="J35" s="52"/>
      <c r="K35" s="52"/>
      <c r="L35" s="1"/>
      <c r="M35" s="1"/>
    </row>
    <row r="36" spans="1:13" x14ac:dyDescent="0.35">
      <c r="A36" s="46"/>
      <c r="B36" s="212" t="s">
        <v>59</v>
      </c>
      <c r="C36" s="50">
        <v>26275</v>
      </c>
      <c r="D36" s="205" t="s">
        <v>60</v>
      </c>
      <c r="E36" s="424"/>
      <c r="F36" s="51"/>
      <c r="G36" s="52"/>
      <c r="H36" s="52"/>
      <c r="I36" s="52"/>
      <c r="J36" s="52"/>
      <c r="K36" s="52"/>
      <c r="L36" s="1"/>
      <c r="M36" s="1"/>
    </row>
    <row r="37" spans="1:13" x14ac:dyDescent="0.35">
      <c r="A37" s="205" t="s">
        <v>6</v>
      </c>
      <c r="B37" s="212" t="s">
        <v>78</v>
      </c>
      <c r="C37" s="212" t="s">
        <v>6</v>
      </c>
      <c r="D37" s="205" t="s">
        <v>6</v>
      </c>
      <c r="E37" s="422" t="s">
        <v>6</v>
      </c>
      <c r="F37" s="422" t="s">
        <v>6</v>
      </c>
      <c r="G37" s="412" t="s">
        <v>6</v>
      </c>
      <c r="H37" s="205" t="s">
        <v>6</v>
      </c>
      <c r="I37" s="216"/>
      <c r="J37" s="232">
        <v>25412</v>
      </c>
      <c r="K37" s="52"/>
      <c r="L37" s="1"/>
      <c r="M37" s="1"/>
    </row>
    <row r="38" spans="1:13" x14ac:dyDescent="0.35">
      <c r="A38" s="46"/>
      <c r="B38" s="47" t="s">
        <v>79</v>
      </c>
      <c r="C38" s="48">
        <v>80</v>
      </c>
      <c r="D38" s="49">
        <v>317.64999999999998</v>
      </c>
      <c r="E38" s="50">
        <v>25412</v>
      </c>
      <c r="F38" s="51"/>
      <c r="G38" s="52"/>
      <c r="H38" s="52"/>
      <c r="I38" s="52"/>
      <c r="J38" s="52"/>
      <c r="K38" s="52"/>
      <c r="L38" s="1"/>
      <c r="M38" s="1"/>
    </row>
    <row r="39" spans="1:13" x14ac:dyDescent="0.35">
      <c r="A39" s="46"/>
      <c r="B39" s="212" t="s">
        <v>51</v>
      </c>
      <c r="C39" s="242"/>
      <c r="D39" s="244"/>
      <c r="E39" s="424"/>
      <c r="F39" s="51"/>
      <c r="G39" s="52"/>
      <c r="H39" s="52"/>
      <c r="I39" s="52"/>
      <c r="J39" s="52"/>
      <c r="K39" s="52"/>
      <c r="L39" s="1"/>
      <c r="M39" s="1"/>
    </row>
    <row r="40" spans="1:13" x14ac:dyDescent="0.35">
      <c r="A40" s="46"/>
      <c r="B40" s="212" t="s">
        <v>59</v>
      </c>
      <c r="C40" s="50">
        <v>25412</v>
      </c>
      <c r="D40" s="205" t="s">
        <v>60</v>
      </c>
      <c r="E40" s="424"/>
      <c r="F40" s="51"/>
      <c r="G40" s="52"/>
      <c r="H40" s="52"/>
      <c r="I40" s="52"/>
      <c r="J40" s="52"/>
      <c r="K40" s="52"/>
      <c r="L40" s="1"/>
      <c r="M40" s="1"/>
    </row>
    <row r="41" spans="1:13" x14ac:dyDescent="0.35">
      <c r="A41" s="205" t="s">
        <v>6</v>
      </c>
      <c r="B41" s="212" t="s">
        <v>61</v>
      </c>
      <c r="C41" s="212" t="s">
        <v>6</v>
      </c>
      <c r="D41" s="205" t="s">
        <v>6</v>
      </c>
      <c r="E41" s="422" t="s">
        <v>6</v>
      </c>
      <c r="F41" s="422" t="s">
        <v>6</v>
      </c>
      <c r="G41" s="412" t="s">
        <v>6</v>
      </c>
      <c r="H41" s="205" t="s">
        <v>6</v>
      </c>
      <c r="I41" s="216"/>
      <c r="J41" s="232">
        <v>1033</v>
      </c>
      <c r="K41" s="52"/>
      <c r="L41" s="1"/>
      <c r="M41" s="1"/>
    </row>
    <row r="42" spans="1:13" ht="48" x14ac:dyDescent="0.35">
      <c r="A42" s="275"/>
      <c r="B42" s="233" t="s">
        <v>80</v>
      </c>
      <c r="C42" s="242"/>
      <c r="D42" s="244"/>
      <c r="E42" s="424"/>
      <c r="F42" s="51"/>
      <c r="G42" s="52"/>
      <c r="H42" s="52"/>
      <c r="I42" s="52"/>
      <c r="J42" s="52"/>
      <c r="K42" s="52"/>
      <c r="L42" s="1"/>
      <c r="M42" s="1"/>
    </row>
    <row r="43" spans="1:13" x14ac:dyDescent="0.35">
      <c r="A43" s="46">
        <v>43379</v>
      </c>
      <c r="B43" s="212" t="s">
        <v>81</v>
      </c>
      <c r="C43" s="212" t="s">
        <v>6</v>
      </c>
      <c r="D43" s="205" t="s">
        <v>6</v>
      </c>
      <c r="E43" s="422" t="s">
        <v>6</v>
      </c>
      <c r="F43" s="422" t="s">
        <v>6</v>
      </c>
      <c r="G43" s="212" t="s">
        <v>51</v>
      </c>
      <c r="H43" s="205" t="s">
        <v>82</v>
      </c>
      <c r="I43" s="50">
        <v>12000</v>
      </c>
      <c r="J43" s="216"/>
      <c r="K43" s="52"/>
      <c r="L43" s="1"/>
      <c r="M43" s="1"/>
    </row>
    <row r="44" spans="1:13" x14ac:dyDescent="0.35">
      <c r="A44" s="46"/>
      <c r="B44" s="212" t="s">
        <v>53</v>
      </c>
      <c r="C44" s="212" t="s">
        <v>83</v>
      </c>
      <c r="D44" s="205" t="s">
        <v>6</v>
      </c>
      <c r="E44" s="50">
        <v>12000</v>
      </c>
      <c r="F44" s="216" t="s">
        <v>56</v>
      </c>
      <c r="G44" s="52"/>
      <c r="H44" s="52"/>
      <c r="I44" s="52"/>
      <c r="J44" s="52"/>
      <c r="K44" s="52"/>
      <c r="L44" s="1"/>
      <c r="M44" s="1"/>
    </row>
    <row r="45" spans="1:13" x14ac:dyDescent="0.35">
      <c r="A45" s="205" t="s">
        <v>6</v>
      </c>
      <c r="B45" s="212" t="s">
        <v>84</v>
      </c>
      <c r="C45" s="212" t="s">
        <v>6</v>
      </c>
      <c r="D45" s="205" t="s">
        <v>6</v>
      </c>
      <c r="E45" s="422" t="s">
        <v>6</v>
      </c>
      <c r="F45" s="422" t="s">
        <v>6</v>
      </c>
      <c r="G45" s="412" t="s">
        <v>6</v>
      </c>
      <c r="H45" s="205" t="s">
        <v>6</v>
      </c>
      <c r="I45" s="216"/>
      <c r="J45" s="232">
        <v>11765</v>
      </c>
      <c r="K45" s="52"/>
      <c r="L45" s="1"/>
      <c r="M45" s="1"/>
    </row>
    <row r="46" spans="1:13" x14ac:dyDescent="0.35">
      <c r="A46" s="46"/>
      <c r="B46" s="47" t="s">
        <v>85</v>
      </c>
      <c r="C46" s="48">
        <v>8</v>
      </c>
      <c r="D46" s="49">
        <v>1470.63</v>
      </c>
      <c r="E46" s="50">
        <v>11765</v>
      </c>
      <c r="F46" s="51"/>
      <c r="G46" s="52"/>
      <c r="H46" s="52"/>
      <c r="I46" s="52"/>
      <c r="J46" s="52"/>
      <c r="K46" s="52"/>
      <c r="L46" s="1"/>
      <c r="M46" s="1"/>
    </row>
    <row r="47" spans="1:13" x14ac:dyDescent="0.35">
      <c r="A47" s="46"/>
      <c r="B47" s="212" t="s">
        <v>51</v>
      </c>
      <c r="C47" s="242"/>
      <c r="D47" s="244"/>
      <c r="E47" s="424"/>
      <c r="F47" s="51"/>
      <c r="G47" s="52"/>
      <c r="H47" s="52"/>
      <c r="I47" s="52"/>
      <c r="J47" s="52"/>
      <c r="K47" s="52"/>
      <c r="L47" s="1"/>
      <c r="M47" s="1"/>
    </row>
    <row r="48" spans="1:13" x14ac:dyDescent="0.35">
      <c r="A48" s="46"/>
      <c r="B48" s="212" t="s">
        <v>59</v>
      </c>
      <c r="C48" s="50">
        <v>11765</v>
      </c>
      <c r="D48" s="205" t="s">
        <v>60</v>
      </c>
      <c r="E48" s="424"/>
      <c r="F48" s="51"/>
      <c r="G48" s="52"/>
      <c r="H48" s="52"/>
      <c r="I48" s="52"/>
      <c r="J48" s="52"/>
      <c r="K48" s="52"/>
      <c r="L48" s="1"/>
      <c r="M48" s="1"/>
    </row>
    <row r="49" spans="1:13" x14ac:dyDescent="0.35">
      <c r="A49" s="205" t="s">
        <v>6</v>
      </c>
      <c r="B49" s="212" t="s">
        <v>61</v>
      </c>
      <c r="C49" s="212" t="s">
        <v>6</v>
      </c>
      <c r="D49" s="205" t="s">
        <v>6</v>
      </c>
      <c r="E49" s="422" t="s">
        <v>6</v>
      </c>
      <c r="F49" s="422" t="s">
        <v>6</v>
      </c>
      <c r="G49" s="412" t="s">
        <v>6</v>
      </c>
      <c r="H49" s="205" t="s">
        <v>6</v>
      </c>
      <c r="I49" s="216"/>
      <c r="J49" s="232">
        <v>235</v>
      </c>
      <c r="K49" s="52"/>
      <c r="L49" s="1"/>
      <c r="M49" s="1"/>
    </row>
    <row r="50" spans="1:13" ht="36" x14ac:dyDescent="0.35">
      <c r="A50" s="275"/>
      <c r="B50" s="233" t="s">
        <v>86</v>
      </c>
      <c r="C50" s="242"/>
      <c r="D50" s="244"/>
      <c r="E50" s="424"/>
      <c r="F50" s="51"/>
      <c r="G50" s="52"/>
      <c r="H50" s="52"/>
      <c r="I50" s="52"/>
      <c r="J50" s="52"/>
      <c r="K50" s="52"/>
      <c r="L50" s="1"/>
      <c r="M50" s="1"/>
    </row>
    <row r="51" spans="1:13" x14ac:dyDescent="0.35">
      <c r="A51" s="175">
        <v>43379</v>
      </c>
      <c r="B51" s="176" t="s">
        <v>87</v>
      </c>
      <c r="C51" s="176" t="s">
        <v>6</v>
      </c>
      <c r="D51" s="177" t="s">
        <v>6</v>
      </c>
      <c r="E51" s="178" t="s">
        <v>6</v>
      </c>
      <c r="F51" s="178" t="s">
        <v>6</v>
      </c>
      <c r="G51" s="176" t="s">
        <v>51</v>
      </c>
      <c r="H51" s="177" t="s">
        <v>88</v>
      </c>
      <c r="I51" s="179">
        <v>16400</v>
      </c>
      <c r="J51" s="180"/>
      <c r="K51" s="181"/>
      <c r="L51" s="1"/>
      <c r="M51" s="1"/>
    </row>
    <row r="52" spans="1:13" x14ac:dyDescent="0.35">
      <c r="A52" s="175"/>
      <c r="B52" s="176" t="s">
        <v>53</v>
      </c>
      <c r="C52" s="176" t="s">
        <v>89</v>
      </c>
      <c r="D52" s="177" t="s">
        <v>6</v>
      </c>
      <c r="E52" s="179">
        <v>16400</v>
      </c>
      <c r="F52" s="180" t="s">
        <v>56</v>
      </c>
      <c r="G52" s="181"/>
      <c r="H52" s="181"/>
      <c r="I52" s="181"/>
      <c r="J52" s="181"/>
      <c r="K52" s="181"/>
      <c r="L52" s="1"/>
      <c r="M52" s="1"/>
    </row>
    <row r="53" spans="1:13" x14ac:dyDescent="0.35">
      <c r="A53" s="177" t="s">
        <v>6</v>
      </c>
      <c r="B53" s="176" t="s">
        <v>90</v>
      </c>
      <c r="C53" s="176" t="s">
        <v>6</v>
      </c>
      <c r="D53" s="177" t="s">
        <v>6</v>
      </c>
      <c r="E53" s="178" t="s">
        <v>6</v>
      </c>
      <c r="F53" s="178" t="s">
        <v>6</v>
      </c>
      <c r="G53" s="182" t="s">
        <v>6</v>
      </c>
      <c r="H53" s="177" t="s">
        <v>6</v>
      </c>
      <c r="I53" s="180"/>
      <c r="J53" s="183">
        <v>5600</v>
      </c>
      <c r="K53" s="181"/>
      <c r="L53" s="1"/>
      <c r="M53" s="1"/>
    </row>
    <row r="54" spans="1:13" x14ac:dyDescent="0.35">
      <c r="A54" s="175"/>
      <c r="B54" s="184" t="s">
        <v>91</v>
      </c>
      <c r="C54" s="185">
        <v>4</v>
      </c>
      <c r="D54" s="186">
        <v>1400</v>
      </c>
      <c r="E54" s="179">
        <v>5600</v>
      </c>
      <c r="F54" s="187"/>
      <c r="G54" s="181"/>
      <c r="H54" s="181"/>
      <c r="I54" s="181"/>
      <c r="J54" s="181"/>
      <c r="K54" s="181"/>
      <c r="L54" s="1"/>
      <c r="M54" s="1"/>
    </row>
    <row r="55" spans="1:13" x14ac:dyDescent="0.35">
      <c r="A55" s="175"/>
      <c r="B55" s="176" t="s">
        <v>51</v>
      </c>
      <c r="C55" s="188"/>
      <c r="D55" s="189"/>
      <c r="E55" s="190"/>
      <c r="F55" s="187"/>
      <c r="G55" s="181"/>
      <c r="H55" s="181"/>
      <c r="I55" s="181"/>
      <c r="J55" s="181"/>
      <c r="K55" s="181"/>
      <c r="L55" s="1"/>
      <c r="M55" s="1"/>
    </row>
    <row r="56" spans="1:13" x14ac:dyDescent="0.35">
      <c r="A56" s="175"/>
      <c r="B56" s="176" t="s">
        <v>59</v>
      </c>
      <c r="C56" s="179">
        <v>5600</v>
      </c>
      <c r="D56" s="177" t="s">
        <v>60</v>
      </c>
      <c r="E56" s="190"/>
      <c r="F56" s="187"/>
      <c r="G56" s="181"/>
      <c r="H56" s="181"/>
      <c r="I56" s="181"/>
      <c r="J56" s="181"/>
      <c r="K56" s="181"/>
      <c r="L56" s="1"/>
      <c r="M56" s="1"/>
    </row>
    <row r="57" spans="1:13" x14ac:dyDescent="0.35">
      <c r="A57" s="177" t="s">
        <v>6</v>
      </c>
      <c r="B57" s="176" t="s">
        <v>92</v>
      </c>
      <c r="C57" s="176" t="s">
        <v>6</v>
      </c>
      <c r="D57" s="177" t="s">
        <v>6</v>
      </c>
      <c r="E57" s="178" t="s">
        <v>6</v>
      </c>
      <c r="F57" s="178" t="s">
        <v>6</v>
      </c>
      <c r="G57" s="182" t="s">
        <v>6</v>
      </c>
      <c r="H57" s="177" t="s">
        <v>6</v>
      </c>
      <c r="I57" s="180"/>
      <c r="J57" s="183">
        <v>10800</v>
      </c>
      <c r="K57" s="181"/>
      <c r="L57" s="1"/>
      <c r="M57" s="1"/>
    </row>
    <row r="58" spans="1:13" x14ac:dyDescent="0.35">
      <c r="A58" s="175"/>
      <c r="B58" s="184" t="s">
        <v>93</v>
      </c>
      <c r="C58" s="191">
        <v>2</v>
      </c>
      <c r="D58" s="192">
        <v>5400</v>
      </c>
      <c r="E58" s="179">
        <v>10800</v>
      </c>
      <c r="F58" s="187"/>
      <c r="G58" s="181"/>
      <c r="H58" s="181"/>
      <c r="I58" s="181"/>
      <c r="J58" s="181"/>
      <c r="K58" s="181"/>
      <c r="L58" s="1"/>
      <c r="M58" s="1"/>
    </row>
    <row r="59" spans="1:13" x14ac:dyDescent="0.35">
      <c r="A59" s="175"/>
      <c r="B59" s="176" t="s">
        <v>51</v>
      </c>
      <c r="C59" s="188"/>
      <c r="D59" s="189"/>
      <c r="E59" s="190"/>
      <c r="F59" s="187"/>
      <c r="G59" s="181"/>
      <c r="H59" s="181"/>
      <c r="I59" s="181"/>
      <c r="J59" s="181"/>
      <c r="K59" s="181"/>
      <c r="L59" s="1"/>
      <c r="M59" s="1"/>
    </row>
    <row r="60" spans="1:13" x14ac:dyDescent="0.35">
      <c r="A60" s="175"/>
      <c r="B60" s="176" t="s">
        <v>59</v>
      </c>
      <c r="C60" s="179">
        <v>10800</v>
      </c>
      <c r="D60" s="177" t="s">
        <v>60</v>
      </c>
      <c r="E60" s="190"/>
      <c r="F60" s="187"/>
      <c r="G60" s="181"/>
      <c r="H60" s="181"/>
      <c r="I60" s="181"/>
      <c r="J60" s="181"/>
      <c r="K60" s="181"/>
      <c r="L60" s="1"/>
      <c r="M60" s="1"/>
    </row>
    <row r="61" spans="1:13" ht="60" x14ac:dyDescent="0.35">
      <c r="A61" s="193"/>
      <c r="B61" s="194" t="s">
        <v>94</v>
      </c>
      <c r="C61" s="188"/>
      <c r="D61" s="189"/>
      <c r="E61" s="190"/>
      <c r="F61" s="187"/>
      <c r="G61" s="181"/>
      <c r="H61" s="181"/>
      <c r="I61" s="181"/>
      <c r="J61" s="181"/>
      <c r="K61" s="181"/>
      <c r="L61" s="1"/>
      <c r="M61" s="1"/>
    </row>
    <row r="62" spans="1:13" x14ac:dyDescent="0.35">
      <c r="A62" s="54">
        <v>43379</v>
      </c>
      <c r="B62" s="55" t="s">
        <v>95</v>
      </c>
      <c r="C62" s="55" t="s">
        <v>6</v>
      </c>
      <c r="D62" s="57" t="s">
        <v>6</v>
      </c>
      <c r="E62" s="93" t="s">
        <v>6</v>
      </c>
      <c r="F62" s="93" t="s">
        <v>6</v>
      </c>
      <c r="G62" s="55" t="s">
        <v>51</v>
      </c>
      <c r="H62" s="57" t="s">
        <v>96</v>
      </c>
      <c r="I62" s="58">
        <v>40000</v>
      </c>
      <c r="J62" s="59"/>
      <c r="K62" s="62"/>
      <c r="L62" s="1"/>
      <c r="M62" s="1"/>
    </row>
    <row r="63" spans="1:13" x14ac:dyDescent="0.35">
      <c r="A63" s="54"/>
      <c r="B63" s="55" t="s">
        <v>53</v>
      </c>
      <c r="C63" s="55" t="s">
        <v>97</v>
      </c>
      <c r="D63" s="57" t="s">
        <v>98</v>
      </c>
      <c r="E63" s="58">
        <v>40000</v>
      </c>
      <c r="F63" s="59" t="s">
        <v>56</v>
      </c>
      <c r="G63" s="62"/>
      <c r="H63" s="62"/>
      <c r="I63" s="62"/>
      <c r="J63" s="62"/>
      <c r="K63" s="62"/>
      <c r="L63" s="1"/>
      <c r="M63" s="1"/>
    </row>
    <row r="64" spans="1:13" x14ac:dyDescent="0.35">
      <c r="A64" s="57" t="s">
        <v>6</v>
      </c>
      <c r="B64" s="55" t="s">
        <v>99</v>
      </c>
      <c r="C64" s="55" t="s">
        <v>6</v>
      </c>
      <c r="D64" s="57" t="s">
        <v>6</v>
      </c>
      <c r="E64" s="93" t="s">
        <v>6</v>
      </c>
      <c r="F64" s="93" t="s">
        <v>6</v>
      </c>
      <c r="G64" s="56" t="s">
        <v>6</v>
      </c>
      <c r="H64" s="57" t="s">
        <v>6</v>
      </c>
      <c r="I64" s="59"/>
      <c r="J64" s="63">
        <v>39216</v>
      </c>
      <c r="K64" s="62"/>
      <c r="L64" s="1"/>
      <c r="M64" s="1"/>
    </row>
    <row r="65" spans="1:13" x14ac:dyDescent="0.35">
      <c r="A65" s="54"/>
      <c r="B65" s="94" t="s">
        <v>100</v>
      </c>
      <c r="C65" s="95">
        <v>5</v>
      </c>
      <c r="D65" s="73">
        <v>7843.2</v>
      </c>
      <c r="E65" s="58">
        <v>39216</v>
      </c>
      <c r="F65" s="96"/>
      <c r="G65" s="62"/>
      <c r="H65" s="62"/>
      <c r="I65" s="62"/>
      <c r="J65" s="62"/>
      <c r="K65" s="62"/>
      <c r="L65" s="1"/>
      <c r="M65" s="1"/>
    </row>
    <row r="66" spans="1:13" x14ac:dyDescent="0.35">
      <c r="A66" s="54"/>
      <c r="B66" s="55" t="s">
        <v>51</v>
      </c>
      <c r="C66" s="97"/>
      <c r="D66" s="98"/>
      <c r="E66" s="99"/>
      <c r="F66" s="96"/>
      <c r="G66" s="62"/>
      <c r="H66" s="62"/>
      <c r="I66" s="62"/>
      <c r="J66" s="62"/>
      <c r="K66" s="62"/>
      <c r="L66" s="1"/>
      <c r="M66" s="1"/>
    </row>
    <row r="67" spans="1:13" x14ac:dyDescent="0.35">
      <c r="A67" s="54"/>
      <c r="B67" s="55" t="s">
        <v>59</v>
      </c>
      <c r="C67" s="58">
        <v>39216</v>
      </c>
      <c r="D67" s="57" t="s">
        <v>60</v>
      </c>
      <c r="E67" s="99"/>
      <c r="F67" s="96"/>
      <c r="G67" s="62"/>
      <c r="H67" s="62"/>
      <c r="I67" s="62"/>
      <c r="J67" s="62"/>
      <c r="K67" s="62"/>
      <c r="L67" s="1"/>
      <c r="M67" s="1"/>
    </row>
    <row r="68" spans="1:13" x14ac:dyDescent="0.35">
      <c r="A68" s="57" t="s">
        <v>6</v>
      </c>
      <c r="B68" s="55" t="s">
        <v>61</v>
      </c>
      <c r="C68" s="55" t="s">
        <v>6</v>
      </c>
      <c r="D68" s="57" t="s">
        <v>6</v>
      </c>
      <c r="E68" s="93" t="s">
        <v>6</v>
      </c>
      <c r="F68" s="93" t="s">
        <v>6</v>
      </c>
      <c r="G68" s="56" t="s">
        <v>6</v>
      </c>
      <c r="H68" s="57" t="s">
        <v>6</v>
      </c>
      <c r="I68" s="59"/>
      <c r="J68" s="63">
        <v>784</v>
      </c>
      <c r="K68" s="62"/>
      <c r="L68" s="1"/>
      <c r="M68" s="1"/>
    </row>
    <row r="69" spans="1:13" ht="36" x14ac:dyDescent="0.35">
      <c r="A69" s="67"/>
      <c r="B69" s="68" t="s">
        <v>101</v>
      </c>
      <c r="C69" s="97"/>
      <c r="D69" s="98"/>
      <c r="E69" s="99"/>
      <c r="F69" s="96"/>
      <c r="G69" s="62"/>
      <c r="H69" s="62"/>
      <c r="I69" s="62"/>
      <c r="J69" s="62"/>
      <c r="K69" s="62"/>
      <c r="L69" s="1"/>
      <c r="M69" s="1"/>
    </row>
    <row r="70" spans="1:13" x14ac:dyDescent="0.35">
      <c r="A70" s="46">
        <v>43379</v>
      </c>
      <c r="B70" s="212" t="s">
        <v>102</v>
      </c>
      <c r="C70" s="212" t="s">
        <v>6</v>
      </c>
      <c r="D70" s="205" t="s">
        <v>6</v>
      </c>
      <c r="E70" s="422" t="s">
        <v>6</v>
      </c>
      <c r="F70" s="422" t="s">
        <v>6</v>
      </c>
      <c r="G70" s="212" t="s">
        <v>51</v>
      </c>
      <c r="H70" s="205" t="s">
        <v>103</v>
      </c>
      <c r="I70" s="50">
        <v>21600</v>
      </c>
      <c r="J70" s="216"/>
      <c r="K70" s="52"/>
      <c r="L70" s="1"/>
      <c r="M70" s="1"/>
    </row>
    <row r="71" spans="1:13" x14ac:dyDescent="0.35">
      <c r="A71" s="46"/>
      <c r="B71" s="212" t="s">
        <v>53</v>
      </c>
      <c r="C71" s="212" t="s">
        <v>104</v>
      </c>
      <c r="D71" s="205" t="s">
        <v>98</v>
      </c>
      <c r="E71" s="50">
        <v>21600</v>
      </c>
      <c r="F71" s="216" t="s">
        <v>56</v>
      </c>
      <c r="G71" s="52"/>
      <c r="H71" s="52"/>
      <c r="I71" s="52"/>
      <c r="J71" s="52"/>
      <c r="K71" s="52"/>
      <c r="L71" s="1"/>
      <c r="M71" s="1"/>
    </row>
    <row r="72" spans="1:13" x14ac:dyDescent="0.35">
      <c r="A72" s="205" t="s">
        <v>6</v>
      </c>
      <c r="B72" s="212" t="s">
        <v>105</v>
      </c>
      <c r="C72" s="212" t="s">
        <v>6</v>
      </c>
      <c r="D72" s="205" t="s">
        <v>6</v>
      </c>
      <c r="E72" s="422" t="s">
        <v>6</v>
      </c>
      <c r="F72" s="422" t="s">
        <v>6</v>
      </c>
      <c r="G72" s="412" t="s">
        <v>6</v>
      </c>
      <c r="H72" s="205" t="s">
        <v>6</v>
      </c>
      <c r="I72" s="216"/>
      <c r="J72" s="232">
        <v>14471</v>
      </c>
      <c r="K72" s="52"/>
      <c r="L72" s="1"/>
      <c r="M72" s="1"/>
    </row>
    <row r="73" spans="1:13" x14ac:dyDescent="0.35">
      <c r="A73" s="46"/>
      <c r="B73" s="47" t="s">
        <v>106</v>
      </c>
      <c r="C73" s="48">
        <v>18</v>
      </c>
      <c r="D73" s="49">
        <v>803.94</v>
      </c>
      <c r="E73" s="50">
        <v>14471</v>
      </c>
      <c r="F73" s="51"/>
      <c r="G73" s="52"/>
      <c r="H73" s="52"/>
      <c r="I73" s="52"/>
      <c r="J73" s="52"/>
      <c r="K73" s="52"/>
      <c r="L73" s="1"/>
      <c r="M73" s="1"/>
    </row>
    <row r="74" spans="1:13" x14ac:dyDescent="0.35">
      <c r="A74" s="46"/>
      <c r="B74" s="212" t="s">
        <v>51</v>
      </c>
      <c r="C74" s="242"/>
      <c r="D74" s="244"/>
      <c r="E74" s="424"/>
      <c r="F74" s="51"/>
      <c r="G74" s="52"/>
      <c r="H74" s="52"/>
      <c r="I74" s="52"/>
      <c r="J74" s="52"/>
      <c r="K74" s="52"/>
      <c r="L74" s="1"/>
      <c r="M74" s="1"/>
    </row>
    <row r="75" spans="1:13" x14ac:dyDescent="0.35">
      <c r="A75" s="46"/>
      <c r="B75" s="212" t="s">
        <v>59</v>
      </c>
      <c r="C75" s="50">
        <v>14471</v>
      </c>
      <c r="D75" s="205" t="s">
        <v>60</v>
      </c>
      <c r="E75" s="424"/>
      <c r="F75" s="51"/>
      <c r="G75" s="52"/>
      <c r="H75" s="52"/>
      <c r="I75" s="52"/>
      <c r="J75" s="52"/>
      <c r="K75" s="52"/>
      <c r="L75" s="1"/>
      <c r="M75" s="1"/>
    </row>
    <row r="76" spans="1:13" x14ac:dyDescent="0.35">
      <c r="A76" s="205" t="s">
        <v>6</v>
      </c>
      <c r="B76" s="212" t="s">
        <v>61</v>
      </c>
      <c r="C76" s="212" t="s">
        <v>6</v>
      </c>
      <c r="D76" s="205" t="s">
        <v>6</v>
      </c>
      <c r="E76" s="422" t="s">
        <v>6</v>
      </c>
      <c r="F76" s="422" t="s">
        <v>6</v>
      </c>
      <c r="G76" s="412" t="s">
        <v>6</v>
      </c>
      <c r="H76" s="205" t="s">
        <v>6</v>
      </c>
      <c r="I76" s="216"/>
      <c r="J76" s="232">
        <v>289</v>
      </c>
      <c r="K76" s="52"/>
      <c r="L76" s="1"/>
      <c r="M76" s="1"/>
    </row>
    <row r="77" spans="1:13" x14ac:dyDescent="0.35">
      <c r="A77" s="205" t="s">
        <v>6</v>
      </c>
      <c r="B77" s="212" t="s">
        <v>107</v>
      </c>
      <c r="C77" s="212" t="s">
        <v>6</v>
      </c>
      <c r="D77" s="205" t="s">
        <v>6</v>
      </c>
      <c r="E77" s="422" t="s">
        <v>6</v>
      </c>
      <c r="F77" s="422" t="s">
        <v>6</v>
      </c>
      <c r="G77" s="412" t="s">
        <v>6</v>
      </c>
      <c r="H77" s="205" t="s">
        <v>6</v>
      </c>
      <c r="I77" s="216"/>
      <c r="J77" s="232">
        <v>6840</v>
      </c>
      <c r="K77" s="52"/>
      <c r="L77" s="1"/>
      <c r="M77" s="1"/>
    </row>
    <row r="78" spans="1:13" ht="36" x14ac:dyDescent="0.35">
      <c r="A78" s="275"/>
      <c r="B78" s="233" t="s">
        <v>108</v>
      </c>
      <c r="C78" s="242"/>
      <c r="D78" s="244"/>
      <c r="E78" s="424"/>
      <c r="F78" s="51"/>
      <c r="G78" s="52"/>
      <c r="H78" s="52"/>
      <c r="I78" s="52"/>
      <c r="J78" s="52"/>
      <c r="K78" s="52"/>
      <c r="L78" s="1"/>
      <c r="M78" s="1"/>
    </row>
    <row r="79" spans="1:13" x14ac:dyDescent="0.35">
      <c r="A79" s="54">
        <v>43379</v>
      </c>
      <c r="B79" s="55" t="s">
        <v>109</v>
      </c>
      <c r="C79" s="55" t="s">
        <v>6</v>
      </c>
      <c r="D79" s="57" t="s">
        <v>6</v>
      </c>
      <c r="E79" s="93" t="s">
        <v>6</v>
      </c>
      <c r="F79" s="93" t="s">
        <v>6</v>
      </c>
      <c r="G79" s="55" t="s">
        <v>51</v>
      </c>
      <c r="H79" s="57" t="s">
        <v>110</v>
      </c>
      <c r="I79" s="58">
        <v>39900</v>
      </c>
      <c r="J79" s="59"/>
      <c r="K79" s="62"/>
      <c r="L79" s="1"/>
      <c r="M79" s="1"/>
    </row>
    <row r="80" spans="1:13" x14ac:dyDescent="0.35">
      <c r="A80" s="54"/>
      <c r="B80" s="55" t="s">
        <v>53</v>
      </c>
      <c r="C80" s="55" t="s">
        <v>111</v>
      </c>
      <c r="D80" s="57" t="s">
        <v>98</v>
      </c>
      <c r="E80" s="58">
        <v>39900</v>
      </c>
      <c r="F80" s="59" t="s">
        <v>56</v>
      </c>
      <c r="G80" s="62"/>
      <c r="H80" s="62"/>
      <c r="I80" s="62"/>
      <c r="J80" s="62"/>
      <c r="K80" s="62"/>
      <c r="L80" s="1"/>
      <c r="M80" s="1"/>
    </row>
    <row r="81" spans="1:13" x14ac:dyDescent="0.35">
      <c r="A81" s="57" t="s">
        <v>6</v>
      </c>
      <c r="B81" s="55" t="s">
        <v>112</v>
      </c>
      <c r="C81" s="55" t="s">
        <v>6</v>
      </c>
      <c r="D81" s="57" t="s">
        <v>6</v>
      </c>
      <c r="E81" s="93" t="s">
        <v>6</v>
      </c>
      <c r="F81" s="93" t="s">
        <v>6</v>
      </c>
      <c r="G81" s="56" t="s">
        <v>6</v>
      </c>
      <c r="H81" s="57" t="s">
        <v>6</v>
      </c>
      <c r="I81" s="59"/>
      <c r="J81" s="63">
        <v>39118</v>
      </c>
      <c r="K81" s="62"/>
      <c r="L81" s="1"/>
      <c r="M81" s="1"/>
    </row>
    <row r="82" spans="1:13" x14ac:dyDescent="0.35">
      <c r="A82" s="54"/>
      <c r="B82" s="94" t="s">
        <v>113</v>
      </c>
      <c r="C82" s="100">
        <v>1</v>
      </c>
      <c r="D82" s="70">
        <v>39118</v>
      </c>
      <c r="E82" s="58">
        <v>39118</v>
      </c>
      <c r="F82" s="96"/>
      <c r="G82" s="62"/>
      <c r="H82" s="62"/>
      <c r="I82" s="62"/>
      <c r="J82" s="62"/>
      <c r="K82" s="62"/>
      <c r="L82" s="1"/>
      <c r="M82" s="1"/>
    </row>
    <row r="83" spans="1:13" x14ac:dyDescent="0.35">
      <c r="A83" s="54"/>
      <c r="B83" s="55" t="s">
        <v>51</v>
      </c>
      <c r="C83" s="97"/>
      <c r="D83" s="98"/>
      <c r="E83" s="99"/>
      <c r="F83" s="96"/>
      <c r="G83" s="62"/>
      <c r="H83" s="62"/>
      <c r="I83" s="62"/>
      <c r="J83" s="62"/>
      <c r="K83" s="62"/>
      <c r="L83" s="1"/>
      <c r="M83" s="1"/>
    </row>
    <row r="84" spans="1:13" x14ac:dyDescent="0.35">
      <c r="A84" s="54"/>
      <c r="B84" s="55" t="s">
        <v>59</v>
      </c>
      <c r="C84" s="58">
        <v>39118</v>
      </c>
      <c r="D84" s="57" t="s">
        <v>60</v>
      </c>
      <c r="E84" s="99"/>
      <c r="F84" s="96"/>
      <c r="G84" s="62"/>
      <c r="H84" s="62"/>
      <c r="I84" s="62"/>
      <c r="J84" s="62"/>
      <c r="K84" s="62"/>
      <c r="L84" s="1"/>
      <c r="M84" s="1"/>
    </row>
    <row r="85" spans="1:13" x14ac:dyDescent="0.35">
      <c r="A85" s="57" t="s">
        <v>6</v>
      </c>
      <c r="B85" s="55" t="s">
        <v>61</v>
      </c>
      <c r="C85" s="55" t="s">
        <v>6</v>
      </c>
      <c r="D85" s="57" t="s">
        <v>6</v>
      </c>
      <c r="E85" s="93" t="s">
        <v>6</v>
      </c>
      <c r="F85" s="93" t="s">
        <v>6</v>
      </c>
      <c r="G85" s="56" t="s">
        <v>6</v>
      </c>
      <c r="H85" s="57" t="s">
        <v>6</v>
      </c>
      <c r="I85" s="59"/>
      <c r="J85" s="63">
        <v>782</v>
      </c>
      <c r="K85" s="62"/>
      <c r="L85" s="1"/>
      <c r="M85" s="1"/>
    </row>
    <row r="86" spans="1:13" ht="36" x14ac:dyDescent="0.35">
      <c r="A86" s="67"/>
      <c r="B86" s="68" t="s">
        <v>114</v>
      </c>
      <c r="C86" s="97"/>
      <c r="D86" s="98"/>
      <c r="E86" s="99"/>
      <c r="F86" s="96"/>
      <c r="G86" s="62"/>
      <c r="H86" s="62"/>
      <c r="I86" s="62"/>
      <c r="J86" s="62"/>
      <c r="K86" s="62"/>
      <c r="L86" s="1"/>
      <c r="M86" s="1"/>
    </row>
    <row r="87" spans="1:13" x14ac:dyDescent="0.35">
      <c r="A87" s="11">
        <v>43379</v>
      </c>
      <c r="B87" s="163" t="s">
        <v>115</v>
      </c>
      <c r="C87" s="163" t="s">
        <v>6</v>
      </c>
      <c r="D87" s="164" t="s">
        <v>6</v>
      </c>
      <c r="E87" s="165" t="s">
        <v>6</v>
      </c>
      <c r="F87" s="165" t="s">
        <v>6</v>
      </c>
      <c r="G87" s="163" t="s">
        <v>51</v>
      </c>
      <c r="H87" s="164" t="s">
        <v>116</v>
      </c>
      <c r="I87" s="166">
        <v>211050</v>
      </c>
      <c r="J87" s="167"/>
      <c r="K87" s="1"/>
      <c r="L87" s="1"/>
      <c r="M87" s="1"/>
    </row>
    <row r="88" spans="1:13" x14ac:dyDescent="0.35">
      <c r="A88" s="11"/>
      <c r="B88" s="163" t="s">
        <v>53</v>
      </c>
      <c r="C88" s="163" t="s">
        <v>117</v>
      </c>
      <c r="D88" s="164" t="s">
        <v>98</v>
      </c>
      <c r="E88" s="166">
        <v>211050</v>
      </c>
      <c r="F88" s="167" t="s">
        <v>56</v>
      </c>
      <c r="G88" s="161"/>
      <c r="H88" s="161"/>
      <c r="I88" s="161"/>
      <c r="J88" s="161"/>
      <c r="K88" s="1"/>
      <c r="L88" s="1"/>
      <c r="M88" s="1"/>
    </row>
    <row r="89" spans="1:13" x14ac:dyDescent="0.35">
      <c r="A89" s="14" t="s">
        <v>6</v>
      </c>
      <c r="B89" s="163" t="s">
        <v>118</v>
      </c>
      <c r="C89" s="163" t="s">
        <v>6</v>
      </c>
      <c r="D89" s="164" t="s">
        <v>6</v>
      </c>
      <c r="E89" s="165" t="s">
        <v>6</v>
      </c>
      <c r="F89" s="165" t="s">
        <v>6</v>
      </c>
      <c r="G89" s="168" t="s">
        <v>6</v>
      </c>
      <c r="H89" s="164" t="s">
        <v>6</v>
      </c>
      <c r="I89" s="167"/>
      <c r="J89" s="169">
        <v>50441</v>
      </c>
      <c r="K89" s="1"/>
      <c r="L89" s="1"/>
      <c r="M89" s="1"/>
    </row>
    <row r="90" spans="1:13" x14ac:dyDescent="0.35">
      <c r="A90" s="11"/>
      <c r="B90" s="170" t="s">
        <v>119</v>
      </c>
      <c r="C90" s="195">
        <v>1</v>
      </c>
      <c r="D90" s="196">
        <v>50441</v>
      </c>
      <c r="E90" s="166">
        <v>50441</v>
      </c>
      <c r="F90" s="160"/>
      <c r="G90" s="161"/>
      <c r="H90" s="161"/>
      <c r="I90" s="161"/>
      <c r="J90" s="161"/>
      <c r="K90" s="1"/>
      <c r="L90" s="1"/>
      <c r="M90" s="1"/>
    </row>
    <row r="91" spans="1:13" x14ac:dyDescent="0.35">
      <c r="A91" s="11"/>
      <c r="B91" s="163" t="s">
        <v>51</v>
      </c>
      <c r="C91" s="157"/>
      <c r="D91" s="158"/>
      <c r="E91" s="159"/>
      <c r="F91" s="160"/>
      <c r="G91" s="161"/>
      <c r="H91" s="161"/>
      <c r="I91" s="161"/>
      <c r="J91" s="161"/>
      <c r="K91" s="1"/>
      <c r="L91" s="1"/>
      <c r="M91" s="1"/>
    </row>
    <row r="92" spans="1:13" x14ac:dyDescent="0.35">
      <c r="A92" s="11"/>
      <c r="B92" s="163" t="s">
        <v>59</v>
      </c>
      <c r="C92" s="166">
        <v>50441</v>
      </c>
      <c r="D92" s="164" t="s">
        <v>60</v>
      </c>
      <c r="E92" s="159"/>
      <c r="F92" s="160"/>
      <c r="G92" s="161"/>
      <c r="H92" s="161"/>
      <c r="I92" s="161"/>
      <c r="J92" s="161"/>
      <c r="K92" s="1"/>
      <c r="L92" s="1"/>
      <c r="M92" s="1"/>
    </row>
    <row r="93" spans="1:13" x14ac:dyDescent="0.35">
      <c r="A93" s="14" t="s">
        <v>6</v>
      </c>
      <c r="B93" s="163" t="s">
        <v>120</v>
      </c>
      <c r="C93" s="163" t="s">
        <v>6</v>
      </c>
      <c r="D93" s="164" t="s">
        <v>6</v>
      </c>
      <c r="E93" s="165" t="s">
        <v>6</v>
      </c>
      <c r="F93" s="165" t="s">
        <v>6</v>
      </c>
      <c r="G93" s="168" t="s">
        <v>6</v>
      </c>
      <c r="H93" s="164" t="s">
        <v>6</v>
      </c>
      <c r="I93" s="167"/>
      <c r="J93" s="169">
        <v>156471</v>
      </c>
      <c r="K93" s="1"/>
      <c r="L93" s="1"/>
      <c r="M93" s="1"/>
    </row>
    <row r="94" spans="1:13" x14ac:dyDescent="0.35">
      <c r="A94" s="11"/>
      <c r="B94" s="170" t="s">
        <v>121</v>
      </c>
      <c r="C94" s="195">
        <v>4</v>
      </c>
      <c r="D94" s="196">
        <v>39117.75</v>
      </c>
      <c r="E94" s="166">
        <v>156471</v>
      </c>
      <c r="F94" s="160"/>
      <c r="G94" s="161"/>
      <c r="H94" s="161"/>
      <c r="I94" s="161"/>
      <c r="J94" s="161"/>
      <c r="K94" s="1"/>
      <c r="L94" s="1"/>
      <c r="M94" s="1"/>
    </row>
    <row r="95" spans="1:13" x14ac:dyDescent="0.35">
      <c r="A95" s="11"/>
      <c r="B95" s="163" t="s">
        <v>51</v>
      </c>
      <c r="C95" s="157"/>
      <c r="D95" s="158"/>
      <c r="E95" s="159"/>
      <c r="F95" s="160"/>
      <c r="G95" s="161"/>
      <c r="H95" s="161"/>
      <c r="I95" s="161"/>
      <c r="J95" s="161"/>
      <c r="K95" s="1"/>
      <c r="L95" s="1"/>
      <c r="M95" s="1"/>
    </row>
    <row r="96" spans="1:13" x14ac:dyDescent="0.35">
      <c r="A96" s="11"/>
      <c r="B96" s="163" t="s">
        <v>59</v>
      </c>
      <c r="C96" s="166">
        <v>156471</v>
      </c>
      <c r="D96" s="164" t="s">
        <v>60</v>
      </c>
      <c r="E96" s="159"/>
      <c r="F96" s="160"/>
      <c r="G96" s="161"/>
      <c r="H96" s="161"/>
      <c r="I96" s="161"/>
      <c r="J96" s="161"/>
      <c r="K96" s="1"/>
      <c r="L96" s="1"/>
      <c r="M96" s="1"/>
    </row>
    <row r="97" spans="1:13" x14ac:dyDescent="0.35">
      <c r="A97" s="14" t="s">
        <v>6</v>
      </c>
      <c r="B97" s="163" t="s">
        <v>61</v>
      </c>
      <c r="C97" s="163" t="s">
        <v>6</v>
      </c>
      <c r="D97" s="164" t="s">
        <v>6</v>
      </c>
      <c r="E97" s="165" t="s">
        <v>6</v>
      </c>
      <c r="F97" s="165" t="s">
        <v>6</v>
      </c>
      <c r="G97" s="168" t="s">
        <v>6</v>
      </c>
      <c r="H97" s="164" t="s">
        <v>6</v>
      </c>
      <c r="I97" s="167"/>
      <c r="J97" s="169">
        <v>4138</v>
      </c>
      <c r="K97" s="1"/>
      <c r="L97" s="1"/>
      <c r="M97" s="1"/>
    </row>
    <row r="98" spans="1:13" ht="48" x14ac:dyDescent="0.35">
      <c r="A98" s="21"/>
      <c r="B98" s="156" t="s">
        <v>122</v>
      </c>
      <c r="C98" s="157"/>
      <c r="D98" s="158"/>
      <c r="E98" s="159"/>
      <c r="F98" s="160"/>
      <c r="G98" s="161"/>
      <c r="H98" s="161"/>
      <c r="I98" s="161"/>
      <c r="J98" s="161"/>
      <c r="K98" s="1"/>
      <c r="L98" s="1"/>
      <c r="M98" s="1"/>
    </row>
    <row r="99" spans="1:13" x14ac:dyDescent="0.35">
      <c r="A99" s="54">
        <v>43379</v>
      </c>
      <c r="B99" s="55" t="s">
        <v>123</v>
      </c>
      <c r="C99" s="55" t="s">
        <v>6</v>
      </c>
      <c r="D99" s="57" t="s">
        <v>6</v>
      </c>
      <c r="E99" s="93" t="s">
        <v>6</v>
      </c>
      <c r="F99" s="93" t="s">
        <v>6</v>
      </c>
      <c r="G99" s="55" t="s">
        <v>51</v>
      </c>
      <c r="H99" s="57" t="s">
        <v>124</v>
      </c>
      <c r="I99" s="58">
        <v>327460</v>
      </c>
      <c r="J99" s="59"/>
      <c r="K99" s="62"/>
      <c r="L99" s="1"/>
      <c r="M99" s="1"/>
    </row>
    <row r="100" spans="1:13" x14ac:dyDescent="0.35">
      <c r="A100" s="54"/>
      <c r="B100" s="55" t="s">
        <v>53</v>
      </c>
      <c r="C100" s="55" t="s">
        <v>125</v>
      </c>
      <c r="D100" s="57" t="s">
        <v>98</v>
      </c>
      <c r="E100" s="58">
        <v>327460</v>
      </c>
      <c r="F100" s="59" t="s">
        <v>56</v>
      </c>
      <c r="G100" s="62"/>
      <c r="H100" s="62"/>
      <c r="I100" s="62"/>
      <c r="J100" s="62"/>
      <c r="K100" s="62"/>
      <c r="L100" s="1"/>
      <c r="M100" s="1"/>
    </row>
    <row r="101" spans="1:13" x14ac:dyDescent="0.35">
      <c r="A101" s="57" t="s">
        <v>6</v>
      </c>
      <c r="B101" s="55" t="s">
        <v>126</v>
      </c>
      <c r="C101" s="55" t="s">
        <v>6</v>
      </c>
      <c r="D101" s="57" t="s">
        <v>6</v>
      </c>
      <c r="E101" s="93" t="s">
        <v>6</v>
      </c>
      <c r="F101" s="93" t="s">
        <v>6</v>
      </c>
      <c r="G101" s="56" t="s">
        <v>6</v>
      </c>
      <c r="H101" s="57" t="s">
        <v>6</v>
      </c>
      <c r="I101" s="59"/>
      <c r="J101" s="63">
        <v>281922</v>
      </c>
      <c r="K101" s="62"/>
      <c r="L101" s="1"/>
      <c r="M101" s="1"/>
    </row>
    <row r="102" spans="1:13" x14ac:dyDescent="0.35">
      <c r="A102" s="54"/>
      <c r="B102" s="94" t="s">
        <v>127</v>
      </c>
      <c r="C102" s="100">
        <v>4</v>
      </c>
      <c r="D102" s="70">
        <v>70480.5</v>
      </c>
      <c r="E102" s="58">
        <v>281922</v>
      </c>
      <c r="F102" s="96"/>
      <c r="G102" s="62"/>
      <c r="H102" s="62"/>
      <c r="I102" s="62"/>
      <c r="J102" s="62"/>
      <c r="K102" s="62"/>
      <c r="L102" s="1"/>
      <c r="M102" s="1"/>
    </row>
    <row r="103" spans="1:13" x14ac:dyDescent="0.35">
      <c r="A103" s="54"/>
      <c r="B103" s="55" t="s">
        <v>51</v>
      </c>
      <c r="C103" s="97"/>
      <c r="D103" s="98"/>
      <c r="E103" s="99"/>
      <c r="F103" s="96"/>
      <c r="G103" s="62"/>
      <c r="H103" s="62"/>
      <c r="I103" s="62"/>
      <c r="J103" s="62"/>
      <c r="K103" s="62"/>
      <c r="L103" s="1"/>
      <c r="M103" s="1"/>
    </row>
    <row r="104" spans="1:13" x14ac:dyDescent="0.35">
      <c r="A104" s="54"/>
      <c r="B104" s="55" t="s">
        <v>59</v>
      </c>
      <c r="C104" s="58">
        <v>281922</v>
      </c>
      <c r="D104" s="57" t="s">
        <v>60</v>
      </c>
      <c r="E104" s="99"/>
      <c r="F104" s="96"/>
      <c r="G104" s="62"/>
      <c r="H104" s="62"/>
      <c r="I104" s="62"/>
      <c r="J104" s="62"/>
      <c r="K104" s="62"/>
      <c r="L104" s="1"/>
      <c r="M104" s="1"/>
    </row>
    <row r="105" spans="1:13" x14ac:dyDescent="0.35">
      <c r="A105" s="57" t="s">
        <v>6</v>
      </c>
      <c r="B105" s="55" t="s">
        <v>120</v>
      </c>
      <c r="C105" s="55" t="s">
        <v>6</v>
      </c>
      <c r="D105" s="57" t="s">
        <v>6</v>
      </c>
      <c r="E105" s="93" t="s">
        <v>6</v>
      </c>
      <c r="F105" s="93" t="s">
        <v>6</v>
      </c>
      <c r="G105" s="56" t="s">
        <v>6</v>
      </c>
      <c r="H105" s="57" t="s">
        <v>6</v>
      </c>
      <c r="I105" s="59"/>
      <c r="J105" s="63">
        <v>39118</v>
      </c>
      <c r="K105" s="62"/>
      <c r="L105" s="1"/>
      <c r="M105" s="1"/>
    </row>
    <row r="106" spans="1:13" x14ac:dyDescent="0.35">
      <c r="A106" s="54"/>
      <c r="B106" s="94" t="s">
        <v>121</v>
      </c>
      <c r="C106" s="100">
        <v>1</v>
      </c>
      <c r="D106" s="70">
        <v>39118</v>
      </c>
      <c r="E106" s="58">
        <v>39118</v>
      </c>
      <c r="F106" s="96"/>
      <c r="G106" s="62"/>
      <c r="H106" s="62"/>
      <c r="I106" s="62"/>
      <c r="J106" s="62"/>
      <c r="K106" s="62"/>
      <c r="L106" s="1"/>
      <c r="M106" s="1"/>
    </row>
    <row r="107" spans="1:13" x14ac:dyDescent="0.35">
      <c r="A107" s="54"/>
      <c r="B107" s="55" t="s">
        <v>51</v>
      </c>
      <c r="C107" s="97"/>
      <c r="D107" s="98"/>
      <c r="E107" s="99"/>
      <c r="F107" s="96"/>
      <c r="G107" s="62"/>
      <c r="H107" s="62"/>
      <c r="I107" s="62"/>
      <c r="J107" s="62"/>
      <c r="K107" s="62"/>
      <c r="L107" s="1"/>
      <c r="M107" s="1"/>
    </row>
    <row r="108" spans="1:13" x14ac:dyDescent="0.35">
      <c r="A108" s="54"/>
      <c r="B108" s="55" t="s">
        <v>59</v>
      </c>
      <c r="C108" s="58">
        <v>39118</v>
      </c>
      <c r="D108" s="57" t="s">
        <v>60</v>
      </c>
      <c r="E108" s="99"/>
      <c r="F108" s="96"/>
      <c r="G108" s="62"/>
      <c r="H108" s="62"/>
      <c r="I108" s="62"/>
      <c r="J108" s="62"/>
      <c r="K108" s="62"/>
      <c r="L108" s="1"/>
      <c r="M108" s="1"/>
    </row>
    <row r="109" spans="1:13" x14ac:dyDescent="0.35">
      <c r="A109" s="57" t="s">
        <v>6</v>
      </c>
      <c r="B109" s="55" t="s">
        <v>61</v>
      </c>
      <c r="C109" s="55" t="s">
        <v>6</v>
      </c>
      <c r="D109" s="57" t="s">
        <v>6</v>
      </c>
      <c r="E109" s="93" t="s">
        <v>6</v>
      </c>
      <c r="F109" s="93" t="s">
        <v>6</v>
      </c>
      <c r="G109" s="56" t="s">
        <v>6</v>
      </c>
      <c r="H109" s="57" t="s">
        <v>6</v>
      </c>
      <c r="I109" s="59"/>
      <c r="J109" s="63">
        <v>6420</v>
      </c>
      <c r="K109" s="62"/>
      <c r="L109" s="1"/>
      <c r="M109" s="1"/>
    </row>
    <row r="110" spans="1:13" ht="48" x14ac:dyDescent="0.35">
      <c r="A110" s="67"/>
      <c r="B110" s="68" t="s">
        <v>128</v>
      </c>
      <c r="C110" s="97"/>
      <c r="D110" s="98"/>
      <c r="E110" s="99"/>
      <c r="F110" s="96"/>
      <c r="G110" s="62"/>
      <c r="H110" s="62"/>
      <c r="I110" s="62"/>
      <c r="J110" s="62"/>
      <c r="K110" s="62"/>
      <c r="L110" s="1"/>
      <c r="M110" s="1"/>
    </row>
    <row r="111" spans="1:13" x14ac:dyDescent="0.35">
      <c r="A111" s="54">
        <v>43379</v>
      </c>
      <c r="B111" s="55" t="s">
        <v>129</v>
      </c>
      <c r="C111" s="55" t="s">
        <v>6</v>
      </c>
      <c r="D111" s="57" t="s">
        <v>6</v>
      </c>
      <c r="E111" s="93" t="s">
        <v>6</v>
      </c>
      <c r="F111" s="93" t="s">
        <v>6</v>
      </c>
      <c r="G111" s="55" t="s">
        <v>51</v>
      </c>
      <c r="H111" s="57" t="s">
        <v>130</v>
      </c>
      <c r="I111" s="58">
        <v>8300</v>
      </c>
      <c r="J111" s="59"/>
      <c r="K111" s="62"/>
      <c r="L111" s="1"/>
      <c r="M111" s="1"/>
    </row>
    <row r="112" spans="1:13" x14ac:dyDescent="0.35">
      <c r="A112" s="54"/>
      <c r="B112" s="55" t="s">
        <v>53</v>
      </c>
      <c r="C112" s="55" t="s">
        <v>131</v>
      </c>
      <c r="D112" s="57" t="s">
        <v>98</v>
      </c>
      <c r="E112" s="58">
        <v>8300</v>
      </c>
      <c r="F112" s="59" t="s">
        <v>56</v>
      </c>
      <c r="G112" s="62"/>
      <c r="H112" s="62"/>
      <c r="I112" s="62"/>
      <c r="J112" s="62"/>
      <c r="K112" s="62"/>
      <c r="L112" s="1"/>
      <c r="M112" s="1"/>
    </row>
    <row r="113" spans="1:13" x14ac:dyDescent="0.35">
      <c r="A113" s="57" t="s">
        <v>6</v>
      </c>
      <c r="B113" s="55" t="s">
        <v>132</v>
      </c>
      <c r="C113" s="55" t="s">
        <v>6</v>
      </c>
      <c r="D113" s="57" t="s">
        <v>6</v>
      </c>
      <c r="E113" s="93" t="s">
        <v>6</v>
      </c>
      <c r="F113" s="93" t="s">
        <v>6</v>
      </c>
      <c r="G113" s="56" t="s">
        <v>6</v>
      </c>
      <c r="H113" s="57" t="s">
        <v>6</v>
      </c>
      <c r="I113" s="59"/>
      <c r="J113" s="63">
        <v>8137</v>
      </c>
      <c r="K113" s="62"/>
      <c r="L113" s="1"/>
      <c r="M113" s="1"/>
    </row>
    <row r="114" spans="1:13" x14ac:dyDescent="0.35">
      <c r="A114" s="54"/>
      <c r="B114" s="94" t="s">
        <v>133</v>
      </c>
      <c r="C114" s="95">
        <v>1</v>
      </c>
      <c r="D114" s="73">
        <v>8137</v>
      </c>
      <c r="E114" s="58">
        <v>8137</v>
      </c>
      <c r="F114" s="96"/>
      <c r="G114" s="62"/>
      <c r="H114" s="62"/>
      <c r="I114" s="62"/>
      <c r="J114" s="62"/>
      <c r="K114" s="62"/>
      <c r="L114" s="1"/>
      <c r="M114" s="1"/>
    </row>
    <row r="115" spans="1:13" x14ac:dyDescent="0.35">
      <c r="A115" s="54"/>
      <c r="B115" s="55" t="s">
        <v>51</v>
      </c>
      <c r="C115" s="97"/>
      <c r="D115" s="98"/>
      <c r="E115" s="99"/>
      <c r="F115" s="96"/>
      <c r="G115" s="62"/>
      <c r="H115" s="62"/>
      <c r="I115" s="62"/>
      <c r="J115" s="62"/>
      <c r="K115" s="62"/>
      <c r="L115" s="1"/>
      <c r="M115" s="1"/>
    </row>
    <row r="116" spans="1:13" x14ac:dyDescent="0.35">
      <c r="A116" s="54"/>
      <c r="B116" s="55" t="s">
        <v>59</v>
      </c>
      <c r="C116" s="58">
        <v>8137</v>
      </c>
      <c r="D116" s="57" t="s">
        <v>60</v>
      </c>
      <c r="E116" s="99"/>
      <c r="F116" s="96"/>
      <c r="G116" s="62"/>
      <c r="H116" s="62"/>
      <c r="I116" s="62"/>
      <c r="J116" s="62"/>
      <c r="K116" s="62"/>
      <c r="L116" s="1"/>
      <c r="M116" s="1"/>
    </row>
    <row r="117" spans="1:13" x14ac:dyDescent="0.35">
      <c r="A117" s="57" t="s">
        <v>6</v>
      </c>
      <c r="B117" s="55" t="s">
        <v>61</v>
      </c>
      <c r="C117" s="55" t="s">
        <v>6</v>
      </c>
      <c r="D117" s="57" t="s">
        <v>6</v>
      </c>
      <c r="E117" s="93" t="s">
        <v>6</v>
      </c>
      <c r="F117" s="93" t="s">
        <v>6</v>
      </c>
      <c r="G117" s="56" t="s">
        <v>6</v>
      </c>
      <c r="H117" s="57" t="s">
        <v>6</v>
      </c>
      <c r="I117" s="59"/>
      <c r="J117" s="63">
        <v>163</v>
      </c>
      <c r="K117" s="62"/>
      <c r="L117" s="1"/>
      <c r="M117" s="1"/>
    </row>
    <row r="118" spans="1:13" ht="36" x14ac:dyDescent="0.35">
      <c r="A118" s="67"/>
      <c r="B118" s="68" t="s">
        <v>134</v>
      </c>
      <c r="C118" s="97"/>
      <c r="D118" s="98"/>
      <c r="E118" s="99"/>
      <c r="F118" s="96"/>
      <c r="G118" s="62"/>
      <c r="H118" s="62"/>
      <c r="I118" s="62"/>
      <c r="J118" s="62"/>
      <c r="K118" s="62"/>
      <c r="L118" s="1"/>
      <c r="M118" s="1"/>
    </row>
    <row r="119" spans="1:13" x14ac:dyDescent="0.35">
      <c r="A119" s="54">
        <v>43379</v>
      </c>
      <c r="B119" s="55" t="s">
        <v>135</v>
      </c>
      <c r="C119" s="55" t="s">
        <v>6</v>
      </c>
      <c r="D119" s="57" t="s">
        <v>6</v>
      </c>
      <c r="E119" s="93" t="s">
        <v>6</v>
      </c>
      <c r="F119" s="93" t="s">
        <v>6</v>
      </c>
      <c r="G119" s="55" t="s">
        <v>51</v>
      </c>
      <c r="H119" s="57" t="s">
        <v>136</v>
      </c>
      <c r="I119" s="58">
        <v>39900</v>
      </c>
      <c r="J119" s="59"/>
      <c r="K119" s="62"/>
      <c r="L119" s="1"/>
      <c r="M119" s="1"/>
    </row>
    <row r="120" spans="1:13" x14ac:dyDescent="0.35">
      <c r="A120" s="54"/>
      <c r="B120" s="55" t="s">
        <v>53</v>
      </c>
      <c r="C120" s="55" t="s">
        <v>137</v>
      </c>
      <c r="D120" s="57" t="s">
        <v>98</v>
      </c>
      <c r="E120" s="58">
        <v>39900</v>
      </c>
      <c r="F120" s="59" t="s">
        <v>56</v>
      </c>
      <c r="G120" s="62"/>
      <c r="H120" s="62"/>
      <c r="I120" s="62"/>
      <c r="J120" s="62"/>
      <c r="K120" s="62"/>
      <c r="L120" s="1"/>
      <c r="M120" s="1"/>
    </row>
    <row r="121" spans="1:13" x14ac:dyDescent="0.35">
      <c r="A121" s="57" t="s">
        <v>6</v>
      </c>
      <c r="B121" s="55" t="s">
        <v>120</v>
      </c>
      <c r="C121" s="55" t="s">
        <v>6</v>
      </c>
      <c r="D121" s="57" t="s">
        <v>6</v>
      </c>
      <c r="E121" s="93" t="s">
        <v>6</v>
      </c>
      <c r="F121" s="93" t="s">
        <v>6</v>
      </c>
      <c r="G121" s="56" t="s">
        <v>6</v>
      </c>
      <c r="H121" s="57" t="s">
        <v>6</v>
      </c>
      <c r="I121" s="59"/>
      <c r="J121" s="63">
        <v>39118</v>
      </c>
      <c r="K121" s="62"/>
      <c r="L121" s="1"/>
      <c r="M121" s="1"/>
    </row>
    <row r="122" spans="1:13" x14ac:dyDescent="0.35">
      <c r="A122" s="54"/>
      <c r="B122" s="94" t="s">
        <v>121</v>
      </c>
      <c r="C122" s="100">
        <v>1</v>
      </c>
      <c r="D122" s="70">
        <v>39118</v>
      </c>
      <c r="E122" s="58">
        <v>39118</v>
      </c>
      <c r="F122" s="96"/>
      <c r="G122" s="62"/>
      <c r="H122" s="62"/>
      <c r="I122" s="62"/>
      <c r="J122" s="62"/>
      <c r="K122" s="62"/>
      <c r="L122" s="1"/>
      <c r="M122" s="1"/>
    </row>
    <row r="123" spans="1:13" x14ac:dyDescent="0.35">
      <c r="A123" s="54"/>
      <c r="B123" s="55" t="s">
        <v>51</v>
      </c>
      <c r="C123" s="97"/>
      <c r="D123" s="98"/>
      <c r="E123" s="99"/>
      <c r="F123" s="96"/>
      <c r="G123" s="62"/>
      <c r="H123" s="62"/>
      <c r="I123" s="62"/>
      <c r="J123" s="62"/>
      <c r="K123" s="62"/>
      <c r="L123" s="1"/>
      <c r="M123" s="1"/>
    </row>
    <row r="124" spans="1:13" x14ac:dyDescent="0.35">
      <c r="A124" s="54"/>
      <c r="B124" s="55" t="s">
        <v>59</v>
      </c>
      <c r="C124" s="58">
        <v>39118</v>
      </c>
      <c r="D124" s="57" t="s">
        <v>60</v>
      </c>
      <c r="E124" s="99"/>
      <c r="F124" s="96"/>
      <c r="G124" s="62"/>
      <c r="H124" s="62"/>
      <c r="I124" s="62"/>
      <c r="J124" s="62"/>
      <c r="K124" s="62"/>
      <c r="L124" s="1"/>
      <c r="M124" s="1"/>
    </row>
    <row r="125" spans="1:13" x14ac:dyDescent="0.35">
      <c r="A125" s="57" t="s">
        <v>6</v>
      </c>
      <c r="B125" s="55" t="s">
        <v>61</v>
      </c>
      <c r="C125" s="55" t="s">
        <v>6</v>
      </c>
      <c r="D125" s="57" t="s">
        <v>6</v>
      </c>
      <c r="E125" s="93" t="s">
        <v>6</v>
      </c>
      <c r="F125" s="93" t="s">
        <v>6</v>
      </c>
      <c r="G125" s="56" t="s">
        <v>6</v>
      </c>
      <c r="H125" s="57" t="s">
        <v>6</v>
      </c>
      <c r="I125" s="59"/>
      <c r="J125" s="63">
        <v>782</v>
      </c>
      <c r="K125" s="62"/>
      <c r="L125" s="1"/>
      <c r="M125" s="1"/>
    </row>
    <row r="126" spans="1:13" ht="36" x14ac:dyDescent="0.35">
      <c r="A126" s="67"/>
      <c r="B126" s="68" t="s">
        <v>138</v>
      </c>
      <c r="C126" s="97"/>
      <c r="D126" s="98"/>
      <c r="E126" s="99"/>
      <c r="F126" s="96"/>
      <c r="G126" s="62"/>
      <c r="H126" s="62"/>
      <c r="I126" s="62"/>
      <c r="J126" s="62"/>
      <c r="K126" s="62"/>
      <c r="L126" s="1"/>
      <c r="M126" s="1"/>
    </row>
    <row r="127" spans="1:13" x14ac:dyDescent="0.35">
      <c r="A127" s="54">
        <v>43379</v>
      </c>
      <c r="B127" s="55" t="s">
        <v>139</v>
      </c>
      <c r="C127" s="55" t="s">
        <v>6</v>
      </c>
      <c r="D127" s="57" t="s">
        <v>6</v>
      </c>
      <c r="E127" s="93" t="s">
        <v>6</v>
      </c>
      <c r="F127" s="93" t="s">
        <v>6</v>
      </c>
      <c r="G127" s="55" t="s">
        <v>51</v>
      </c>
      <c r="H127" s="57" t="s">
        <v>140</v>
      </c>
      <c r="I127" s="58">
        <v>178500</v>
      </c>
      <c r="J127" s="59"/>
      <c r="K127" s="62"/>
      <c r="L127" s="1"/>
      <c r="M127" s="1"/>
    </row>
    <row r="128" spans="1:13" x14ac:dyDescent="0.35">
      <c r="A128" s="54"/>
      <c r="B128" s="55" t="s">
        <v>53</v>
      </c>
      <c r="C128" s="55" t="s">
        <v>141</v>
      </c>
      <c r="D128" s="57" t="s">
        <v>98</v>
      </c>
      <c r="E128" s="58">
        <v>178500</v>
      </c>
      <c r="F128" s="59" t="s">
        <v>56</v>
      </c>
      <c r="G128" s="62"/>
      <c r="H128" s="62"/>
      <c r="I128" s="62"/>
      <c r="J128" s="62"/>
      <c r="K128" s="62"/>
      <c r="L128" s="1"/>
      <c r="M128" s="1"/>
    </row>
    <row r="129" spans="1:13" x14ac:dyDescent="0.35">
      <c r="A129" s="57" t="s">
        <v>6</v>
      </c>
      <c r="B129" s="55" t="s">
        <v>142</v>
      </c>
      <c r="C129" s="55" t="s">
        <v>6</v>
      </c>
      <c r="D129" s="57" t="s">
        <v>6</v>
      </c>
      <c r="E129" s="93" t="s">
        <v>6</v>
      </c>
      <c r="F129" s="93" t="s">
        <v>6</v>
      </c>
      <c r="G129" s="56" t="s">
        <v>6</v>
      </c>
      <c r="H129" s="57" t="s">
        <v>6</v>
      </c>
      <c r="I129" s="59"/>
      <c r="J129" s="63">
        <v>86471</v>
      </c>
      <c r="K129" s="62"/>
      <c r="L129" s="1"/>
      <c r="M129" s="1"/>
    </row>
    <row r="130" spans="1:13" x14ac:dyDescent="0.35">
      <c r="A130" s="54"/>
      <c r="B130" s="94" t="s">
        <v>143</v>
      </c>
      <c r="C130" s="100">
        <v>2</v>
      </c>
      <c r="D130" s="70">
        <v>43235.5</v>
      </c>
      <c r="E130" s="58">
        <v>86471</v>
      </c>
      <c r="F130" s="96"/>
      <c r="G130" s="62"/>
      <c r="H130" s="62"/>
      <c r="I130" s="62"/>
      <c r="J130" s="62"/>
      <c r="K130" s="62"/>
      <c r="L130" s="1"/>
      <c r="M130" s="1"/>
    </row>
    <row r="131" spans="1:13" x14ac:dyDescent="0.35">
      <c r="A131" s="54"/>
      <c r="B131" s="55" t="s">
        <v>51</v>
      </c>
      <c r="C131" s="97"/>
      <c r="D131" s="98"/>
      <c r="E131" s="99"/>
      <c r="F131" s="96"/>
      <c r="G131" s="62"/>
      <c r="H131" s="62"/>
      <c r="I131" s="62"/>
      <c r="J131" s="62"/>
      <c r="K131" s="62"/>
      <c r="L131" s="1"/>
      <c r="M131" s="1"/>
    </row>
    <row r="132" spans="1:13" x14ac:dyDescent="0.35">
      <c r="A132" s="54"/>
      <c r="B132" s="55" t="s">
        <v>59</v>
      </c>
      <c r="C132" s="58">
        <v>86471</v>
      </c>
      <c r="D132" s="57" t="s">
        <v>60</v>
      </c>
      <c r="E132" s="99"/>
      <c r="F132" s="96"/>
      <c r="G132" s="62"/>
      <c r="H132" s="62"/>
      <c r="I132" s="62"/>
      <c r="J132" s="62"/>
      <c r="K132" s="62"/>
      <c r="L132" s="1"/>
      <c r="M132" s="1"/>
    </row>
    <row r="133" spans="1:13" x14ac:dyDescent="0.35">
      <c r="A133" s="57" t="s">
        <v>6</v>
      </c>
      <c r="B133" s="55" t="s">
        <v>144</v>
      </c>
      <c r="C133" s="55" t="s">
        <v>6</v>
      </c>
      <c r="D133" s="57" t="s">
        <v>6</v>
      </c>
      <c r="E133" s="93" t="s">
        <v>6</v>
      </c>
      <c r="F133" s="93" t="s">
        <v>6</v>
      </c>
      <c r="G133" s="56" t="s">
        <v>6</v>
      </c>
      <c r="H133" s="57" t="s">
        <v>6</v>
      </c>
      <c r="I133" s="59"/>
      <c r="J133" s="63">
        <v>88529</v>
      </c>
      <c r="K133" s="62"/>
      <c r="L133" s="1"/>
      <c r="M133" s="1"/>
    </row>
    <row r="134" spans="1:13" x14ac:dyDescent="0.35">
      <c r="A134" s="54"/>
      <c r="B134" s="94" t="s">
        <v>145</v>
      </c>
      <c r="C134" s="100">
        <v>2</v>
      </c>
      <c r="D134" s="70">
        <v>44264.5</v>
      </c>
      <c r="E134" s="58">
        <v>88529</v>
      </c>
      <c r="F134" s="96"/>
      <c r="G134" s="62"/>
      <c r="H134" s="62"/>
      <c r="I134" s="62"/>
      <c r="J134" s="62"/>
      <c r="K134" s="62"/>
      <c r="L134" s="1"/>
      <c r="M134" s="1"/>
    </row>
    <row r="135" spans="1:13" x14ac:dyDescent="0.35">
      <c r="A135" s="54"/>
      <c r="B135" s="55" t="s">
        <v>51</v>
      </c>
      <c r="C135" s="97"/>
      <c r="D135" s="98"/>
      <c r="E135" s="99"/>
      <c r="F135" s="96"/>
      <c r="G135" s="62"/>
      <c r="H135" s="62"/>
      <c r="I135" s="62"/>
      <c r="J135" s="62"/>
      <c r="K135" s="62"/>
      <c r="L135" s="1"/>
      <c r="M135" s="1"/>
    </row>
    <row r="136" spans="1:13" x14ac:dyDescent="0.35">
      <c r="A136" s="54"/>
      <c r="B136" s="55" t="s">
        <v>59</v>
      </c>
      <c r="C136" s="58">
        <v>88529</v>
      </c>
      <c r="D136" s="57" t="s">
        <v>60</v>
      </c>
      <c r="E136" s="99"/>
      <c r="F136" s="96"/>
      <c r="G136" s="62"/>
      <c r="H136" s="62"/>
      <c r="I136" s="62"/>
      <c r="J136" s="62"/>
      <c r="K136" s="62"/>
      <c r="L136" s="1"/>
      <c r="M136" s="1"/>
    </row>
    <row r="137" spans="1:13" x14ac:dyDescent="0.35">
      <c r="A137" s="57" t="s">
        <v>6</v>
      </c>
      <c r="B137" s="55" t="s">
        <v>61</v>
      </c>
      <c r="C137" s="55" t="s">
        <v>6</v>
      </c>
      <c r="D137" s="57" t="s">
        <v>6</v>
      </c>
      <c r="E137" s="93" t="s">
        <v>6</v>
      </c>
      <c r="F137" s="93" t="s">
        <v>6</v>
      </c>
      <c r="G137" s="56" t="s">
        <v>6</v>
      </c>
      <c r="H137" s="57" t="s">
        <v>6</v>
      </c>
      <c r="I137" s="59"/>
      <c r="J137" s="63">
        <v>3500</v>
      </c>
      <c r="K137" s="62"/>
      <c r="L137" s="1"/>
      <c r="M137" s="1"/>
    </row>
    <row r="138" spans="1:13" ht="48" x14ac:dyDescent="0.35">
      <c r="A138" s="67"/>
      <c r="B138" s="68" t="s">
        <v>146</v>
      </c>
      <c r="C138" s="97"/>
      <c r="D138" s="98"/>
      <c r="E138" s="99"/>
      <c r="F138" s="96"/>
      <c r="G138" s="62"/>
      <c r="H138" s="62"/>
      <c r="I138" s="62"/>
      <c r="J138" s="62"/>
      <c r="K138" s="62"/>
      <c r="L138" s="1"/>
      <c r="M138" s="1"/>
    </row>
    <row r="139" spans="1:13" x14ac:dyDescent="0.35">
      <c r="A139" s="54">
        <v>43379</v>
      </c>
      <c r="B139" s="55" t="s">
        <v>147</v>
      </c>
      <c r="C139" s="55" t="s">
        <v>6</v>
      </c>
      <c r="D139" s="57" t="s">
        <v>6</v>
      </c>
      <c r="E139" s="93" t="s">
        <v>6</v>
      </c>
      <c r="F139" s="93" t="s">
        <v>6</v>
      </c>
      <c r="G139" s="55" t="s">
        <v>51</v>
      </c>
      <c r="H139" s="57" t="s">
        <v>148</v>
      </c>
      <c r="I139" s="58">
        <v>62790</v>
      </c>
      <c r="J139" s="59"/>
      <c r="K139" s="62"/>
      <c r="L139" s="1"/>
      <c r="M139" s="1"/>
    </row>
    <row r="140" spans="1:13" x14ac:dyDescent="0.35">
      <c r="A140" s="54"/>
      <c r="B140" s="55" t="s">
        <v>53</v>
      </c>
      <c r="C140" s="55" t="s">
        <v>149</v>
      </c>
      <c r="D140" s="57" t="s">
        <v>98</v>
      </c>
      <c r="E140" s="58">
        <v>62790</v>
      </c>
      <c r="F140" s="59" t="s">
        <v>56</v>
      </c>
      <c r="G140" s="62"/>
      <c r="H140" s="62"/>
      <c r="I140" s="62"/>
      <c r="J140" s="62"/>
      <c r="K140" s="62"/>
      <c r="L140" s="1"/>
      <c r="M140" s="1"/>
    </row>
    <row r="141" spans="1:13" x14ac:dyDescent="0.35">
      <c r="A141" s="57" t="s">
        <v>6</v>
      </c>
      <c r="B141" s="55" t="s">
        <v>57</v>
      </c>
      <c r="C141" s="55" t="s">
        <v>6</v>
      </c>
      <c r="D141" s="57" t="s">
        <v>6</v>
      </c>
      <c r="E141" s="93" t="s">
        <v>6</v>
      </c>
      <c r="F141" s="93" t="s">
        <v>6</v>
      </c>
      <c r="G141" s="56" t="s">
        <v>6</v>
      </c>
      <c r="H141" s="57" t="s">
        <v>6</v>
      </c>
      <c r="I141" s="59"/>
      <c r="J141" s="63">
        <v>61559</v>
      </c>
      <c r="K141" s="62"/>
      <c r="L141" s="1"/>
      <c r="M141" s="1"/>
    </row>
    <row r="142" spans="1:13" x14ac:dyDescent="0.35">
      <c r="A142" s="54"/>
      <c r="B142" s="94" t="s">
        <v>58</v>
      </c>
      <c r="C142" s="100">
        <v>1</v>
      </c>
      <c r="D142" s="70">
        <v>61559</v>
      </c>
      <c r="E142" s="58">
        <v>61559</v>
      </c>
      <c r="F142" s="96"/>
      <c r="G142" s="62"/>
      <c r="H142" s="62"/>
      <c r="I142" s="62"/>
      <c r="J142" s="62"/>
      <c r="K142" s="62"/>
      <c r="L142" s="1"/>
      <c r="M142" s="1"/>
    </row>
    <row r="143" spans="1:13" x14ac:dyDescent="0.35">
      <c r="A143" s="54"/>
      <c r="B143" s="55" t="s">
        <v>51</v>
      </c>
      <c r="C143" s="97"/>
      <c r="D143" s="98"/>
      <c r="E143" s="99"/>
      <c r="F143" s="96"/>
      <c r="G143" s="62"/>
      <c r="H143" s="62"/>
      <c r="I143" s="62"/>
      <c r="J143" s="62"/>
      <c r="K143" s="62"/>
      <c r="L143" s="1"/>
      <c r="M143" s="1"/>
    </row>
    <row r="144" spans="1:13" x14ac:dyDescent="0.35">
      <c r="A144" s="54"/>
      <c r="B144" s="55" t="s">
        <v>59</v>
      </c>
      <c r="C144" s="58">
        <v>61559</v>
      </c>
      <c r="D144" s="57" t="s">
        <v>60</v>
      </c>
      <c r="E144" s="99"/>
      <c r="F144" s="96"/>
      <c r="G144" s="62"/>
      <c r="H144" s="62"/>
      <c r="I144" s="62"/>
      <c r="J144" s="62"/>
      <c r="K144" s="62"/>
      <c r="L144" s="1"/>
      <c r="M144" s="1"/>
    </row>
    <row r="145" spans="1:13" x14ac:dyDescent="0.35">
      <c r="A145" s="57" t="s">
        <v>6</v>
      </c>
      <c r="B145" s="55" t="s">
        <v>61</v>
      </c>
      <c r="C145" s="55" t="s">
        <v>6</v>
      </c>
      <c r="D145" s="57" t="s">
        <v>6</v>
      </c>
      <c r="E145" s="93" t="s">
        <v>6</v>
      </c>
      <c r="F145" s="93" t="s">
        <v>6</v>
      </c>
      <c r="G145" s="56" t="s">
        <v>6</v>
      </c>
      <c r="H145" s="57" t="s">
        <v>6</v>
      </c>
      <c r="I145" s="59"/>
      <c r="J145" s="63">
        <v>1231</v>
      </c>
      <c r="K145" s="62"/>
      <c r="L145" s="1"/>
      <c r="M145" s="1"/>
    </row>
    <row r="146" spans="1:13" ht="36" x14ac:dyDescent="0.35">
      <c r="A146" s="67"/>
      <c r="B146" s="68" t="s">
        <v>150</v>
      </c>
      <c r="C146" s="97"/>
      <c r="D146" s="98"/>
      <c r="E146" s="99"/>
      <c r="F146" s="96"/>
      <c r="G146" s="62"/>
      <c r="H146" s="62"/>
      <c r="I146" s="62"/>
      <c r="J146" s="62"/>
      <c r="K146" s="62"/>
      <c r="L146" s="1"/>
      <c r="M146" s="1"/>
    </row>
    <row r="147" spans="1:13" x14ac:dyDescent="0.35">
      <c r="A147" s="11">
        <v>43379</v>
      </c>
      <c r="B147" s="12" t="s">
        <v>151</v>
      </c>
      <c r="C147" s="12" t="s">
        <v>6</v>
      </c>
      <c r="D147" s="14" t="s">
        <v>6</v>
      </c>
      <c r="E147" s="23" t="s">
        <v>6</v>
      </c>
      <c r="F147" s="23" t="s">
        <v>6</v>
      </c>
      <c r="G147" s="12" t="s">
        <v>51</v>
      </c>
      <c r="H147" s="14" t="s">
        <v>152</v>
      </c>
      <c r="I147" s="16">
        <v>173000</v>
      </c>
      <c r="J147" s="15"/>
      <c r="K147" s="1"/>
      <c r="L147" s="1"/>
      <c r="M147" s="1"/>
    </row>
    <row r="148" spans="1:13" x14ac:dyDescent="0.35">
      <c r="A148" s="11"/>
      <c r="B148" s="12" t="s">
        <v>53</v>
      </c>
      <c r="C148" s="12" t="s">
        <v>153</v>
      </c>
      <c r="D148" s="14" t="s">
        <v>55</v>
      </c>
      <c r="E148" s="16">
        <v>173000</v>
      </c>
      <c r="F148" s="15" t="s">
        <v>56</v>
      </c>
      <c r="G148" s="1"/>
      <c r="H148" s="1"/>
      <c r="I148" s="1"/>
      <c r="J148" s="1"/>
      <c r="K148" s="1"/>
      <c r="L148" s="1"/>
      <c r="M148" s="1"/>
    </row>
    <row r="149" spans="1:13" x14ac:dyDescent="0.35">
      <c r="A149" s="14" t="s">
        <v>6</v>
      </c>
      <c r="B149" s="12" t="s">
        <v>76</v>
      </c>
      <c r="C149" s="12" t="s">
        <v>6</v>
      </c>
      <c r="D149" s="14" t="s">
        <v>6</v>
      </c>
      <c r="E149" s="23" t="s">
        <v>6</v>
      </c>
      <c r="F149" s="23" t="s">
        <v>6</v>
      </c>
      <c r="G149" s="13" t="s">
        <v>6</v>
      </c>
      <c r="H149" s="14" t="s">
        <v>6</v>
      </c>
      <c r="I149" s="15"/>
      <c r="J149" s="24">
        <v>113725</v>
      </c>
      <c r="K149" s="1"/>
      <c r="L149" s="1"/>
      <c r="M149" s="1"/>
    </row>
    <row r="150" spans="1:13" x14ac:dyDescent="0.35">
      <c r="A150" s="11"/>
      <c r="B150" s="25" t="s">
        <v>77</v>
      </c>
      <c r="C150" s="33">
        <v>400</v>
      </c>
      <c r="D150" s="34">
        <v>284.31</v>
      </c>
      <c r="E150" s="16">
        <v>113725</v>
      </c>
      <c r="F150" s="28"/>
      <c r="G150" s="1"/>
      <c r="H150" s="1"/>
      <c r="I150" s="1"/>
      <c r="J150" s="1"/>
      <c r="K150" s="1"/>
      <c r="L150" s="1"/>
      <c r="M150" s="1"/>
    </row>
    <row r="151" spans="1:13" x14ac:dyDescent="0.35">
      <c r="A151" s="11"/>
      <c r="B151" s="12" t="s">
        <v>51</v>
      </c>
      <c r="C151" s="29"/>
      <c r="D151" s="30"/>
      <c r="E151" s="31"/>
      <c r="F151" s="28"/>
      <c r="G151" s="1"/>
      <c r="H151" s="1"/>
      <c r="I151" s="1"/>
      <c r="J151" s="1"/>
      <c r="K151" s="1"/>
      <c r="L151" s="1"/>
      <c r="M151" s="1"/>
    </row>
    <row r="152" spans="1:13" x14ac:dyDescent="0.35">
      <c r="A152" s="11"/>
      <c r="B152" s="12" t="s">
        <v>154</v>
      </c>
      <c r="C152" s="16">
        <v>113725</v>
      </c>
      <c r="D152" s="14" t="s">
        <v>60</v>
      </c>
      <c r="E152" s="31"/>
      <c r="F152" s="28"/>
      <c r="G152" s="1"/>
      <c r="H152" s="1"/>
      <c r="I152" s="1"/>
      <c r="J152" s="1"/>
      <c r="K152" s="1"/>
      <c r="L152" s="1"/>
      <c r="M152" s="1"/>
    </row>
    <row r="153" spans="1:13" x14ac:dyDescent="0.35">
      <c r="A153" s="14" t="s">
        <v>6</v>
      </c>
      <c r="B153" s="12" t="s">
        <v>78</v>
      </c>
      <c r="C153" s="12" t="s">
        <v>6</v>
      </c>
      <c r="D153" s="14" t="s">
        <v>6</v>
      </c>
      <c r="E153" s="23" t="s">
        <v>6</v>
      </c>
      <c r="F153" s="23" t="s">
        <v>6</v>
      </c>
      <c r="G153" s="13" t="s">
        <v>6</v>
      </c>
      <c r="H153" s="14" t="s">
        <v>6</v>
      </c>
      <c r="I153" s="15"/>
      <c r="J153" s="24">
        <v>55882</v>
      </c>
      <c r="K153" s="1"/>
      <c r="L153" s="1"/>
      <c r="M153" s="1"/>
    </row>
    <row r="154" spans="1:13" x14ac:dyDescent="0.35">
      <c r="A154" s="11"/>
      <c r="B154" s="25" t="s">
        <v>79</v>
      </c>
      <c r="C154" s="33">
        <v>200</v>
      </c>
      <c r="D154" s="34">
        <v>279.41000000000003</v>
      </c>
      <c r="E154" s="16">
        <v>55882</v>
      </c>
      <c r="F154" s="28"/>
      <c r="G154" s="1"/>
      <c r="H154" s="1"/>
      <c r="I154" s="1"/>
      <c r="J154" s="1"/>
      <c r="K154" s="1"/>
      <c r="L154" s="1"/>
      <c r="M154" s="1"/>
    </row>
    <row r="155" spans="1:13" x14ac:dyDescent="0.35">
      <c r="A155" s="11"/>
      <c r="B155" s="12" t="s">
        <v>51</v>
      </c>
      <c r="C155" s="29"/>
      <c r="D155" s="30"/>
      <c r="E155" s="31"/>
      <c r="F155" s="28"/>
      <c r="G155" s="1"/>
      <c r="H155" s="1"/>
      <c r="I155" s="1"/>
      <c r="J155" s="1"/>
      <c r="K155" s="1"/>
      <c r="L155" s="1"/>
      <c r="M155" s="1"/>
    </row>
    <row r="156" spans="1:13" x14ac:dyDescent="0.35">
      <c r="A156" s="11"/>
      <c r="B156" s="12" t="s">
        <v>59</v>
      </c>
      <c r="C156" s="16">
        <v>55882</v>
      </c>
      <c r="D156" s="14" t="s">
        <v>60</v>
      </c>
      <c r="E156" s="31"/>
      <c r="F156" s="28"/>
      <c r="G156" s="1"/>
      <c r="H156" s="1"/>
      <c r="I156" s="1"/>
      <c r="J156" s="1"/>
      <c r="K156" s="1"/>
      <c r="L156" s="1"/>
      <c r="M156" s="1"/>
    </row>
    <row r="157" spans="1:13" x14ac:dyDescent="0.35">
      <c r="A157" s="14" t="s">
        <v>6</v>
      </c>
      <c r="B157" s="12" t="s">
        <v>61</v>
      </c>
      <c r="C157" s="12" t="s">
        <v>6</v>
      </c>
      <c r="D157" s="14" t="s">
        <v>6</v>
      </c>
      <c r="E157" s="23" t="s">
        <v>6</v>
      </c>
      <c r="F157" s="23" t="s">
        <v>6</v>
      </c>
      <c r="G157" s="13" t="s">
        <v>6</v>
      </c>
      <c r="H157" s="14" t="s">
        <v>6</v>
      </c>
      <c r="I157" s="15"/>
      <c r="J157" s="24">
        <v>3393</v>
      </c>
      <c r="K157" s="1"/>
      <c r="L157" s="1"/>
      <c r="M157" s="1"/>
    </row>
    <row r="158" spans="1:13" ht="48" x14ac:dyDescent="0.35">
      <c r="A158" s="21"/>
      <c r="B158" s="19" t="s">
        <v>155</v>
      </c>
      <c r="C158" s="29"/>
      <c r="D158" s="30"/>
      <c r="E158" s="31"/>
      <c r="F158" s="28"/>
      <c r="G158" s="1"/>
      <c r="H158" s="1"/>
      <c r="I158" s="1"/>
      <c r="J158" s="1"/>
      <c r="K158" s="1"/>
      <c r="L158" s="1"/>
      <c r="M158" s="1"/>
    </row>
    <row r="159" spans="1:13" x14ac:dyDescent="0.35">
      <c r="A159" s="11">
        <v>43384</v>
      </c>
      <c r="B159" s="12" t="s">
        <v>156</v>
      </c>
      <c r="C159" s="12" t="s">
        <v>6</v>
      </c>
      <c r="D159" s="14" t="s">
        <v>6</v>
      </c>
      <c r="E159" s="23" t="s">
        <v>6</v>
      </c>
      <c r="F159" s="23" t="s">
        <v>6</v>
      </c>
      <c r="G159" s="12" t="s">
        <v>51</v>
      </c>
      <c r="H159" s="14" t="s">
        <v>157</v>
      </c>
      <c r="I159" s="16">
        <v>1650000</v>
      </c>
      <c r="J159" s="15"/>
      <c r="K159" s="1"/>
      <c r="L159" s="1"/>
      <c r="M159" s="1"/>
    </row>
    <row r="160" spans="1:13" x14ac:dyDescent="0.35">
      <c r="A160" s="11"/>
      <c r="B160" s="12" t="s">
        <v>158</v>
      </c>
      <c r="C160" s="12" t="s">
        <v>159</v>
      </c>
      <c r="D160" s="14" t="s">
        <v>6</v>
      </c>
      <c r="E160" s="16">
        <v>977152</v>
      </c>
      <c r="F160" s="15" t="s">
        <v>56</v>
      </c>
      <c r="G160" s="1"/>
      <c r="H160" s="1"/>
      <c r="I160" s="1"/>
      <c r="J160" s="1"/>
      <c r="K160" s="1"/>
      <c r="L160" s="1"/>
      <c r="M160" s="1"/>
    </row>
    <row r="161" spans="1:13" x14ac:dyDescent="0.35">
      <c r="A161" s="11"/>
      <c r="B161" s="12" t="s">
        <v>53</v>
      </c>
      <c r="C161" s="12" t="s">
        <v>160</v>
      </c>
      <c r="D161" s="14" t="s">
        <v>98</v>
      </c>
      <c r="E161" s="16">
        <v>672848</v>
      </c>
      <c r="F161" s="15" t="s">
        <v>56</v>
      </c>
      <c r="G161" s="1"/>
      <c r="H161" s="1"/>
      <c r="I161" s="1"/>
      <c r="J161" s="1"/>
      <c r="K161" s="1"/>
      <c r="L161" s="1"/>
      <c r="M161" s="1"/>
    </row>
    <row r="162" spans="1:13" x14ac:dyDescent="0.35">
      <c r="A162" s="14" t="s">
        <v>6</v>
      </c>
      <c r="B162" s="12" t="s">
        <v>161</v>
      </c>
      <c r="C162" s="12" t="s">
        <v>6</v>
      </c>
      <c r="D162" s="14" t="s">
        <v>6</v>
      </c>
      <c r="E162" s="23" t="s">
        <v>6</v>
      </c>
      <c r="F162" s="23" t="s">
        <v>6</v>
      </c>
      <c r="G162" s="13" t="s">
        <v>6</v>
      </c>
      <c r="H162" s="14" t="s">
        <v>6</v>
      </c>
      <c r="I162" s="15"/>
      <c r="J162" s="24">
        <v>1617647</v>
      </c>
      <c r="K162" s="1"/>
      <c r="L162" s="1"/>
      <c r="M162" s="1"/>
    </row>
    <row r="163" spans="1:13" x14ac:dyDescent="0.35">
      <c r="A163" s="11"/>
      <c r="B163" s="25" t="s">
        <v>162</v>
      </c>
      <c r="C163" s="26">
        <v>50</v>
      </c>
      <c r="D163" s="27">
        <v>32352.94</v>
      </c>
      <c r="E163" s="16">
        <v>1617647</v>
      </c>
      <c r="F163" s="28"/>
      <c r="G163" s="1"/>
      <c r="H163" s="1"/>
      <c r="I163" s="1"/>
      <c r="J163" s="1"/>
      <c r="K163" s="1"/>
      <c r="L163" s="1"/>
      <c r="M163" s="1"/>
    </row>
    <row r="164" spans="1:13" x14ac:dyDescent="0.35">
      <c r="A164" s="11"/>
      <c r="B164" s="12" t="s">
        <v>51</v>
      </c>
      <c r="C164" s="29"/>
      <c r="D164" s="30"/>
      <c r="E164" s="31"/>
      <c r="F164" s="28"/>
      <c r="G164" s="1"/>
      <c r="H164" s="1"/>
      <c r="I164" s="1"/>
      <c r="J164" s="1"/>
      <c r="K164" s="1"/>
      <c r="L164" s="1"/>
      <c r="M164" s="1"/>
    </row>
    <row r="165" spans="1:13" x14ac:dyDescent="0.35">
      <c r="A165" s="11"/>
      <c r="B165" s="12" t="s">
        <v>59</v>
      </c>
      <c r="C165" s="16">
        <v>1617647</v>
      </c>
      <c r="D165" s="14" t="s">
        <v>60</v>
      </c>
      <c r="E165" s="31"/>
      <c r="F165" s="28"/>
      <c r="G165" s="1"/>
      <c r="H165" s="1"/>
      <c r="I165" s="1"/>
      <c r="J165" s="1"/>
      <c r="K165" s="1"/>
      <c r="L165" s="1"/>
      <c r="M165" s="1"/>
    </row>
    <row r="166" spans="1:13" x14ac:dyDescent="0.35">
      <c r="A166" s="14" t="s">
        <v>6</v>
      </c>
      <c r="B166" s="12" t="s">
        <v>61</v>
      </c>
      <c r="C166" s="12" t="s">
        <v>6</v>
      </c>
      <c r="D166" s="14" t="s">
        <v>6</v>
      </c>
      <c r="E166" s="23" t="s">
        <v>6</v>
      </c>
      <c r="F166" s="23" t="s">
        <v>6</v>
      </c>
      <c r="G166" s="13" t="s">
        <v>6</v>
      </c>
      <c r="H166" s="14" t="s">
        <v>6</v>
      </c>
      <c r="I166" s="15"/>
      <c r="J166" s="24">
        <v>32353</v>
      </c>
      <c r="K166" s="1"/>
      <c r="L166" s="1"/>
      <c r="M166" s="1"/>
    </row>
    <row r="167" spans="1:13" ht="36" x14ac:dyDescent="0.35">
      <c r="A167" s="21"/>
      <c r="B167" s="19" t="s">
        <v>163</v>
      </c>
      <c r="C167" s="29"/>
      <c r="D167" s="30"/>
      <c r="E167" s="31"/>
      <c r="F167" s="28"/>
      <c r="G167" s="1"/>
      <c r="H167" s="1"/>
      <c r="I167" s="1"/>
      <c r="J167" s="1"/>
      <c r="K167" s="1"/>
      <c r="L167" s="1"/>
      <c r="M167" s="1"/>
    </row>
    <row r="168" spans="1:13" x14ac:dyDescent="0.35">
      <c r="A168" s="54">
        <v>43384</v>
      </c>
      <c r="B168" s="55" t="s">
        <v>164</v>
      </c>
      <c r="C168" s="55" t="s">
        <v>6</v>
      </c>
      <c r="D168" s="57" t="s">
        <v>6</v>
      </c>
      <c r="E168" s="93" t="s">
        <v>6</v>
      </c>
      <c r="F168" s="93" t="s">
        <v>6</v>
      </c>
      <c r="G168" s="55" t="s">
        <v>51</v>
      </c>
      <c r="H168" s="57" t="s">
        <v>165</v>
      </c>
      <c r="I168" s="58">
        <v>16700</v>
      </c>
      <c r="J168" s="59"/>
      <c r="K168" s="62"/>
      <c r="L168" s="1"/>
      <c r="M168" s="1"/>
    </row>
    <row r="169" spans="1:13" x14ac:dyDescent="0.35">
      <c r="A169" s="54"/>
      <c r="B169" s="55" t="s">
        <v>53</v>
      </c>
      <c r="C169" s="55" t="s">
        <v>166</v>
      </c>
      <c r="D169" s="57" t="s">
        <v>167</v>
      </c>
      <c r="E169" s="58">
        <v>16700</v>
      </c>
      <c r="F169" s="59" t="s">
        <v>56</v>
      </c>
      <c r="G169" s="62"/>
      <c r="H169" s="62"/>
      <c r="I169" s="62"/>
      <c r="J169" s="62"/>
      <c r="K169" s="62"/>
      <c r="L169" s="1"/>
      <c r="M169" s="1"/>
    </row>
    <row r="170" spans="1:13" x14ac:dyDescent="0.35">
      <c r="A170" s="57" t="s">
        <v>6</v>
      </c>
      <c r="B170" s="55" t="s">
        <v>76</v>
      </c>
      <c r="C170" s="55" t="s">
        <v>6</v>
      </c>
      <c r="D170" s="57" t="s">
        <v>6</v>
      </c>
      <c r="E170" s="93" t="s">
        <v>6</v>
      </c>
      <c r="F170" s="93" t="s">
        <v>6</v>
      </c>
      <c r="G170" s="56" t="s">
        <v>6</v>
      </c>
      <c r="H170" s="57" t="s">
        <v>6</v>
      </c>
      <c r="I170" s="59"/>
      <c r="J170" s="63">
        <v>6078</v>
      </c>
      <c r="K170" s="62"/>
      <c r="L170" s="1"/>
      <c r="M170" s="1"/>
    </row>
    <row r="171" spans="1:13" x14ac:dyDescent="0.35">
      <c r="A171" s="54"/>
      <c r="B171" s="94" t="s">
        <v>77</v>
      </c>
      <c r="C171" s="101">
        <v>20</v>
      </c>
      <c r="D171" s="66">
        <v>303.89999999999998</v>
      </c>
      <c r="E171" s="58">
        <v>6078</v>
      </c>
      <c r="F171" s="96"/>
      <c r="G171" s="62"/>
      <c r="H171" s="62"/>
      <c r="I171" s="62"/>
      <c r="J171" s="62"/>
      <c r="K171" s="62"/>
      <c r="L171" s="1"/>
      <c r="M171" s="1"/>
    </row>
    <row r="172" spans="1:13" x14ac:dyDescent="0.35">
      <c r="A172" s="54"/>
      <c r="B172" s="55" t="s">
        <v>51</v>
      </c>
      <c r="C172" s="97"/>
      <c r="D172" s="98"/>
      <c r="E172" s="99"/>
      <c r="F172" s="96"/>
      <c r="G172" s="62"/>
      <c r="H172" s="62"/>
      <c r="I172" s="62"/>
      <c r="J172" s="62"/>
      <c r="K172" s="62"/>
      <c r="L172" s="1"/>
      <c r="M172" s="1"/>
    </row>
    <row r="173" spans="1:13" x14ac:dyDescent="0.35">
      <c r="A173" s="54"/>
      <c r="B173" s="55" t="s">
        <v>59</v>
      </c>
      <c r="C173" s="58">
        <v>6078</v>
      </c>
      <c r="D173" s="57" t="s">
        <v>60</v>
      </c>
      <c r="E173" s="99"/>
      <c r="F173" s="96"/>
      <c r="G173" s="62"/>
      <c r="H173" s="62"/>
      <c r="I173" s="62"/>
      <c r="J173" s="62"/>
      <c r="K173" s="62"/>
      <c r="L173" s="1"/>
      <c r="M173" s="1"/>
    </row>
    <row r="174" spans="1:13" x14ac:dyDescent="0.35">
      <c r="A174" s="57" t="s">
        <v>6</v>
      </c>
      <c r="B174" s="55" t="s">
        <v>78</v>
      </c>
      <c r="C174" s="55" t="s">
        <v>6</v>
      </c>
      <c r="D174" s="57" t="s">
        <v>6</v>
      </c>
      <c r="E174" s="93" t="s">
        <v>6</v>
      </c>
      <c r="F174" s="93" t="s">
        <v>6</v>
      </c>
      <c r="G174" s="56" t="s">
        <v>6</v>
      </c>
      <c r="H174" s="57" t="s">
        <v>6</v>
      </c>
      <c r="I174" s="59"/>
      <c r="J174" s="63">
        <v>5882</v>
      </c>
      <c r="K174" s="62"/>
      <c r="L174" s="1"/>
      <c r="M174" s="1"/>
    </row>
    <row r="175" spans="1:13" x14ac:dyDescent="0.35">
      <c r="A175" s="54"/>
      <c r="B175" s="94" t="s">
        <v>79</v>
      </c>
      <c r="C175" s="101">
        <v>20</v>
      </c>
      <c r="D175" s="66">
        <v>294.10000000000002</v>
      </c>
      <c r="E175" s="58">
        <v>5882</v>
      </c>
      <c r="F175" s="96"/>
      <c r="G175" s="62"/>
      <c r="H175" s="62"/>
      <c r="I175" s="62"/>
      <c r="J175" s="62"/>
      <c r="K175" s="62"/>
      <c r="L175" s="1"/>
      <c r="M175" s="1"/>
    </row>
    <row r="176" spans="1:13" x14ac:dyDescent="0.35">
      <c r="A176" s="54"/>
      <c r="B176" s="55" t="s">
        <v>51</v>
      </c>
      <c r="C176" s="97"/>
      <c r="D176" s="98"/>
      <c r="E176" s="99"/>
      <c r="F176" s="96"/>
      <c r="G176" s="62"/>
      <c r="H176" s="62"/>
      <c r="I176" s="62"/>
      <c r="J176" s="62"/>
      <c r="K176" s="62"/>
      <c r="L176" s="1"/>
      <c r="M176" s="1"/>
    </row>
    <row r="177" spans="1:40" x14ac:dyDescent="0.35">
      <c r="A177" s="54"/>
      <c r="B177" s="55" t="s">
        <v>59</v>
      </c>
      <c r="C177" s="58">
        <v>5882</v>
      </c>
      <c r="D177" s="57" t="s">
        <v>60</v>
      </c>
      <c r="E177" s="99"/>
      <c r="F177" s="96"/>
      <c r="G177" s="62"/>
      <c r="H177" s="62"/>
      <c r="I177" s="62"/>
      <c r="J177" s="62"/>
      <c r="K177" s="62"/>
      <c r="L177" s="1"/>
      <c r="M177" s="1"/>
    </row>
    <row r="178" spans="1:40" x14ac:dyDescent="0.35">
      <c r="A178" s="57" t="s">
        <v>6</v>
      </c>
      <c r="B178" s="55" t="s">
        <v>168</v>
      </c>
      <c r="C178" s="55" t="s">
        <v>6</v>
      </c>
      <c r="D178" s="57" t="s">
        <v>6</v>
      </c>
      <c r="E178" s="93" t="s">
        <v>6</v>
      </c>
      <c r="F178" s="93" t="s">
        <v>6</v>
      </c>
      <c r="G178" s="56" t="s">
        <v>6</v>
      </c>
      <c r="H178" s="57" t="s">
        <v>6</v>
      </c>
      <c r="I178" s="59"/>
      <c r="J178" s="63">
        <v>4412</v>
      </c>
      <c r="K178" s="62"/>
      <c r="L178" s="1"/>
      <c r="M178" s="1"/>
    </row>
    <row r="179" spans="1:40" s="53" customFormat="1" x14ac:dyDescent="0.35">
      <c r="A179" s="46"/>
      <c r="B179" s="47" t="s">
        <v>169</v>
      </c>
      <c r="C179" s="48">
        <v>10</v>
      </c>
      <c r="D179" s="49">
        <v>441.2</v>
      </c>
      <c r="E179" s="50">
        <v>4412</v>
      </c>
      <c r="F179" s="51"/>
      <c r="G179" s="52"/>
      <c r="H179" s="52"/>
      <c r="I179" s="52"/>
      <c r="J179" s="52"/>
      <c r="K179" s="52"/>
      <c r="L179" s="102"/>
      <c r="M179" s="102"/>
      <c r="N179" s="103"/>
      <c r="O179" s="103"/>
      <c r="P179" s="103"/>
      <c r="Q179" s="103"/>
      <c r="R179" s="103"/>
      <c r="S179" s="103"/>
      <c r="T179" s="103"/>
      <c r="U179" s="103"/>
      <c r="V179" s="103"/>
      <c r="W179" s="103"/>
      <c r="X179" s="103"/>
      <c r="Y179" s="103"/>
      <c r="Z179" s="103"/>
      <c r="AA179" s="103"/>
      <c r="AB179" s="103"/>
      <c r="AC179" s="103"/>
      <c r="AD179" s="103"/>
      <c r="AE179" s="103"/>
      <c r="AF179" s="103"/>
      <c r="AG179" s="103"/>
      <c r="AH179" s="103"/>
      <c r="AI179" s="103"/>
      <c r="AJ179" s="103"/>
      <c r="AK179" s="103"/>
      <c r="AL179" s="103"/>
      <c r="AM179" s="103"/>
      <c r="AN179" s="103"/>
    </row>
    <row r="180" spans="1:40" x14ac:dyDescent="0.35">
      <c r="A180" s="11"/>
      <c r="B180" s="12" t="s">
        <v>51</v>
      </c>
      <c r="C180" s="29"/>
      <c r="D180" s="30"/>
      <c r="E180" s="31"/>
      <c r="F180" s="28"/>
      <c r="G180" s="1"/>
      <c r="H180" s="1"/>
      <c r="I180" s="1"/>
      <c r="J180" s="1"/>
      <c r="K180" s="1"/>
      <c r="L180" s="1"/>
      <c r="M180" s="1"/>
    </row>
    <row r="181" spans="1:40" x14ac:dyDescent="0.35">
      <c r="A181" s="11"/>
      <c r="B181" s="12" t="s">
        <v>59</v>
      </c>
      <c r="C181" s="16">
        <v>4412</v>
      </c>
      <c r="D181" s="14" t="s">
        <v>60</v>
      </c>
      <c r="E181" s="31"/>
      <c r="F181" s="28"/>
      <c r="G181" s="1"/>
      <c r="H181" s="1"/>
      <c r="I181" s="1"/>
      <c r="J181" s="1"/>
      <c r="K181" s="1"/>
      <c r="L181" s="1"/>
      <c r="M181" s="1"/>
    </row>
    <row r="182" spans="1:40" x14ac:dyDescent="0.35">
      <c r="A182" s="14" t="s">
        <v>6</v>
      </c>
      <c r="B182" s="12" t="s">
        <v>61</v>
      </c>
      <c r="C182" s="12" t="s">
        <v>6</v>
      </c>
      <c r="D182" s="14" t="s">
        <v>6</v>
      </c>
      <c r="E182" s="23" t="s">
        <v>6</v>
      </c>
      <c r="F182" s="23" t="s">
        <v>6</v>
      </c>
      <c r="G182" s="13" t="s">
        <v>6</v>
      </c>
      <c r="H182" s="14" t="s">
        <v>6</v>
      </c>
      <c r="I182" s="15"/>
      <c r="J182" s="24">
        <v>328</v>
      </c>
      <c r="K182" s="1"/>
      <c r="L182" s="1"/>
      <c r="M182" s="1"/>
    </row>
    <row r="183" spans="1:40" ht="48" x14ac:dyDescent="0.35">
      <c r="A183" s="21"/>
      <c r="B183" s="19" t="s">
        <v>170</v>
      </c>
      <c r="C183" s="29"/>
      <c r="D183" s="30"/>
      <c r="E183" s="31"/>
      <c r="F183" s="28"/>
      <c r="G183" s="1"/>
      <c r="H183" s="1"/>
      <c r="I183" s="1"/>
      <c r="J183" s="1"/>
      <c r="K183" s="1"/>
      <c r="L183" s="1"/>
      <c r="M183" s="1"/>
    </row>
    <row r="184" spans="1:40" x14ac:dyDescent="0.35">
      <c r="A184" s="54">
        <v>43384</v>
      </c>
      <c r="B184" s="55" t="s">
        <v>171</v>
      </c>
      <c r="C184" s="55" t="s">
        <v>6</v>
      </c>
      <c r="D184" s="57" t="s">
        <v>6</v>
      </c>
      <c r="E184" s="93" t="s">
        <v>6</v>
      </c>
      <c r="F184" s="93" t="s">
        <v>6</v>
      </c>
      <c r="G184" s="55" t="s">
        <v>51</v>
      </c>
      <c r="H184" s="57" t="s">
        <v>172</v>
      </c>
      <c r="I184" s="58">
        <v>76000</v>
      </c>
      <c r="J184" s="59"/>
      <c r="K184" s="62"/>
      <c r="L184" s="62"/>
      <c r="M184" s="1"/>
    </row>
    <row r="185" spans="1:40" x14ac:dyDescent="0.35">
      <c r="A185" s="54"/>
      <c r="B185" s="55" t="s">
        <v>53</v>
      </c>
      <c r="C185" s="55" t="s">
        <v>173</v>
      </c>
      <c r="D185" s="57" t="s">
        <v>167</v>
      </c>
      <c r="E185" s="58">
        <v>76000</v>
      </c>
      <c r="F185" s="59" t="s">
        <v>56</v>
      </c>
      <c r="G185" s="62"/>
      <c r="H185" s="62"/>
      <c r="I185" s="62"/>
      <c r="J185" s="62"/>
      <c r="K185" s="62"/>
      <c r="L185" s="62"/>
      <c r="M185" s="1"/>
    </row>
    <row r="186" spans="1:40" x14ac:dyDescent="0.35">
      <c r="A186" s="57" t="s">
        <v>6</v>
      </c>
      <c r="B186" s="55" t="s">
        <v>120</v>
      </c>
      <c r="C186" s="55" t="s">
        <v>6</v>
      </c>
      <c r="D186" s="57" t="s">
        <v>6</v>
      </c>
      <c r="E186" s="93" t="s">
        <v>6</v>
      </c>
      <c r="F186" s="93" t="s">
        <v>6</v>
      </c>
      <c r="G186" s="56" t="s">
        <v>6</v>
      </c>
      <c r="H186" s="57" t="s">
        <v>6</v>
      </c>
      <c r="I186" s="59"/>
      <c r="J186" s="63">
        <v>74510</v>
      </c>
      <c r="K186" s="62"/>
      <c r="L186" s="62"/>
      <c r="M186" s="1"/>
    </row>
    <row r="187" spans="1:40" x14ac:dyDescent="0.35">
      <c r="A187" s="54"/>
      <c r="B187" s="94" t="s">
        <v>121</v>
      </c>
      <c r="C187" s="100">
        <v>2</v>
      </c>
      <c r="D187" s="70">
        <v>37255</v>
      </c>
      <c r="E187" s="58">
        <v>74510</v>
      </c>
      <c r="F187" s="96"/>
      <c r="G187" s="62"/>
      <c r="H187" s="62"/>
      <c r="I187" s="62"/>
      <c r="J187" s="62"/>
      <c r="K187" s="62"/>
      <c r="L187" s="62"/>
      <c r="M187" s="1"/>
    </row>
    <row r="188" spans="1:40" x14ac:dyDescent="0.35">
      <c r="A188" s="54"/>
      <c r="B188" s="55" t="s">
        <v>51</v>
      </c>
      <c r="C188" s="97"/>
      <c r="D188" s="98"/>
      <c r="E188" s="99"/>
      <c r="F188" s="96"/>
      <c r="G188" s="62"/>
      <c r="H188" s="62"/>
      <c r="I188" s="62"/>
      <c r="J188" s="62"/>
      <c r="K188" s="62"/>
      <c r="L188" s="62"/>
      <c r="M188" s="1"/>
    </row>
    <row r="189" spans="1:40" x14ac:dyDescent="0.35">
      <c r="A189" s="54"/>
      <c r="B189" s="55" t="s">
        <v>59</v>
      </c>
      <c r="C189" s="58">
        <v>74510</v>
      </c>
      <c r="D189" s="57" t="s">
        <v>60</v>
      </c>
      <c r="E189" s="99"/>
      <c r="F189" s="96"/>
      <c r="G189" s="62"/>
      <c r="H189" s="62"/>
      <c r="I189" s="62"/>
      <c r="J189" s="62"/>
      <c r="K189" s="62"/>
      <c r="L189" s="62"/>
      <c r="M189" s="1"/>
    </row>
    <row r="190" spans="1:40" x14ac:dyDescent="0.35">
      <c r="A190" s="57" t="s">
        <v>6</v>
      </c>
      <c r="B190" s="55" t="s">
        <v>61</v>
      </c>
      <c r="C190" s="55" t="s">
        <v>6</v>
      </c>
      <c r="D190" s="57" t="s">
        <v>6</v>
      </c>
      <c r="E190" s="93" t="s">
        <v>6</v>
      </c>
      <c r="F190" s="93" t="s">
        <v>6</v>
      </c>
      <c r="G190" s="56" t="s">
        <v>6</v>
      </c>
      <c r="H190" s="57" t="s">
        <v>6</v>
      </c>
      <c r="I190" s="59"/>
      <c r="J190" s="63">
        <v>1490</v>
      </c>
      <c r="K190" s="62"/>
      <c r="L190" s="62"/>
      <c r="M190" s="1"/>
    </row>
    <row r="191" spans="1:40" ht="36" x14ac:dyDescent="0.35">
      <c r="A191" s="67"/>
      <c r="B191" s="68" t="s">
        <v>174</v>
      </c>
      <c r="C191" s="97"/>
      <c r="D191" s="98"/>
      <c r="E191" s="99"/>
      <c r="F191" s="96"/>
      <c r="G191" s="62"/>
      <c r="H191" s="62"/>
      <c r="I191" s="62"/>
      <c r="J191" s="62"/>
      <c r="K191" s="62"/>
      <c r="L191" s="62"/>
      <c r="M191" s="1"/>
    </row>
    <row r="192" spans="1:40" x14ac:dyDescent="0.35">
      <c r="A192" s="54">
        <v>43384</v>
      </c>
      <c r="B192" s="55" t="s">
        <v>175</v>
      </c>
      <c r="C192" s="55" t="s">
        <v>6</v>
      </c>
      <c r="D192" s="57" t="s">
        <v>6</v>
      </c>
      <c r="E192" s="93" t="s">
        <v>6</v>
      </c>
      <c r="F192" s="93" t="s">
        <v>6</v>
      </c>
      <c r="G192" s="55" t="s">
        <v>51</v>
      </c>
      <c r="H192" s="57" t="s">
        <v>176</v>
      </c>
      <c r="I192" s="58">
        <v>56700</v>
      </c>
      <c r="J192" s="59"/>
      <c r="K192" s="62"/>
      <c r="L192" s="62"/>
      <c r="M192" s="1"/>
    </row>
    <row r="193" spans="1:13" x14ac:dyDescent="0.35">
      <c r="A193" s="54"/>
      <c r="B193" s="55" t="s">
        <v>53</v>
      </c>
      <c r="C193" s="55" t="s">
        <v>177</v>
      </c>
      <c r="D193" s="57" t="s">
        <v>167</v>
      </c>
      <c r="E193" s="58">
        <v>56700</v>
      </c>
      <c r="F193" s="59" t="s">
        <v>56</v>
      </c>
      <c r="G193" s="62"/>
      <c r="H193" s="62"/>
      <c r="I193" s="62"/>
      <c r="J193" s="62"/>
      <c r="K193" s="62"/>
      <c r="L193" s="62"/>
      <c r="M193" s="1"/>
    </row>
    <row r="194" spans="1:13" x14ac:dyDescent="0.35">
      <c r="A194" s="57" t="s">
        <v>6</v>
      </c>
      <c r="B194" s="55" t="s">
        <v>70</v>
      </c>
      <c r="C194" s="55" t="s">
        <v>6</v>
      </c>
      <c r="D194" s="57" t="s">
        <v>6</v>
      </c>
      <c r="E194" s="93" t="s">
        <v>6</v>
      </c>
      <c r="F194" s="93" t="s">
        <v>6</v>
      </c>
      <c r="G194" s="56" t="s">
        <v>6</v>
      </c>
      <c r="H194" s="57" t="s">
        <v>6</v>
      </c>
      <c r="I194" s="59"/>
      <c r="J194" s="63">
        <v>55588</v>
      </c>
      <c r="K194" s="62"/>
      <c r="L194" s="62"/>
      <c r="M194" s="1"/>
    </row>
    <row r="195" spans="1:13" x14ac:dyDescent="0.35">
      <c r="A195" s="54"/>
      <c r="B195" s="94" t="s">
        <v>71</v>
      </c>
      <c r="C195" s="100">
        <v>1</v>
      </c>
      <c r="D195" s="70">
        <v>55588</v>
      </c>
      <c r="E195" s="58">
        <v>55588</v>
      </c>
      <c r="F195" s="96"/>
      <c r="G195" s="62"/>
      <c r="H195" s="62"/>
      <c r="I195" s="62"/>
      <c r="J195" s="62"/>
      <c r="K195" s="62"/>
      <c r="L195" s="62"/>
      <c r="M195" s="1"/>
    </row>
    <row r="196" spans="1:13" x14ac:dyDescent="0.35">
      <c r="A196" s="54"/>
      <c r="B196" s="55" t="s">
        <v>51</v>
      </c>
      <c r="C196" s="97"/>
      <c r="D196" s="98"/>
      <c r="E196" s="99"/>
      <c r="F196" s="96"/>
      <c r="G196" s="62"/>
      <c r="H196" s="62"/>
      <c r="I196" s="62"/>
      <c r="J196" s="62"/>
      <c r="K196" s="62"/>
      <c r="L196" s="62"/>
      <c r="M196" s="1"/>
    </row>
    <row r="197" spans="1:13" x14ac:dyDescent="0.35">
      <c r="A197" s="54"/>
      <c r="B197" s="55" t="s">
        <v>59</v>
      </c>
      <c r="C197" s="58">
        <v>55588</v>
      </c>
      <c r="D197" s="57" t="s">
        <v>60</v>
      </c>
      <c r="E197" s="99"/>
      <c r="F197" s="96"/>
      <c r="G197" s="62"/>
      <c r="H197" s="62"/>
      <c r="I197" s="62"/>
      <c r="J197" s="62"/>
      <c r="K197" s="62"/>
      <c r="L197" s="62"/>
      <c r="M197" s="1"/>
    </row>
    <row r="198" spans="1:13" x14ac:dyDescent="0.35">
      <c r="A198" s="57" t="s">
        <v>6</v>
      </c>
      <c r="B198" s="55" t="s">
        <v>61</v>
      </c>
      <c r="C198" s="55" t="s">
        <v>6</v>
      </c>
      <c r="D198" s="57" t="s">
        <v>6</v>
      </c>
      <c r="E198" s="93" t="s">
        <v>6</v>
      </c>
      <c r="F198" s="93" t="s">
        <v>6</v>
      </c>
      <c r="G198" s="56" t="s">
        <v>6</v>
      </c>
      <c r="H198" s="57" t="s">
        <v>6</v>
      </c>
      <c r="I198" s="59"/>
      <c r="J198" s="63">
        <v>1112</v>
      </c>
      <c r="K198" s="62"/>
      <c r="L198" s="62"/>
      <c r="M198" s="1"/>
    </row>
    <row r="199" spans="1:13" ht="36" x14ac:dyDescent="0.35">
      <c r="A199" s="67"/>
      <c r="B199" s="68" t="s">
        <v>178</v>
      </c>
      <c r="C199" s="97"/>
      <c r="D199" s="98"/>
      <c r="E199" s="99"/>
      <c r="F199" s="96"/>
      <c r="G199" s="62"/>
      <c r="H199" s="62"/>
      <c r="I199" s="62"/>
      <c r="J199" s="62"/>
      <c r="K199" s="62"/>
      <c r="L199" s="62"/>
      <c r="M199" s="1"/>
    </row>
    <row r="200" spans="1:13" x14ac:dyDescent="0.35">
      <c r="A200" s="162">
        <v>43384</v>
      </c>
      <c r="B200" s="163" t="s">
        <v>179</v>
      </c>
      <c r="C200" s="163" t="s">
        <v>6</v>
      </c>
      <c r="D200" s="164" t="s">
        <v>6</v>
      </c>
      <c r="E200" s="165" t="s">
        <v>6</v>
      </c>
      <c r="F200" s="165" t="s">
        <v>6</v>
      </c>
      <c r="G200" s="163" t="s">
        <v>51</v>
      </c>
      <c r="H200" s="164" t="s">
        <v>180</v>
      </c>
      <c r="I200" s="166">
        <v>16660</v>
      </c>
      <c r="J200" s="167"/>
      <c r="K200" s="161"/>
      <c r="L200" s="1"/>
      <c r="M200" s="1"/>
    </row>
    <row r="201" spans="1:13" x14ac:dyDescent="0.35">
      <c r="A201" s="162"/>
      <c r="B201" s="163" t="s">
        <v>158</v>
      </c>
      <c r="C201" s="163" t="s">
        <v>177</v>
      </c>
      <c r="D201" s="164" t="s">
        <v>55</v>
      </c>
      <c r="E201" s="166">
        <v>16660</v>
      </c>
      <c r="F201" s="167" t="s">
        <v>56</v>
      </c>
      <c r="G201" s="161"/>
      <c r="H201" s="161"/>
      <c r="I201" s="161"/>
      <c r="J201" s="161"/>
      <c r="K201" s="161"/>
      <c r="L201" s="1"/>
      <c r="M201" s="1"/>
    </row>
    <row r="202" spans="1:13" x14ac:dyDescent="0.35">
      <c r="A202" s="164" t="s">
        <v>6</v>
      </c>
      <c r="B202" s="163" t="s">
        <v>78</v>
      </c>
      <c r="C202" s="163" t="s">
        <v>6</v>
      </c>
      <c r="D202" s="164" t="s">
        <v>6</v>
      </c>
      <c r="E202" s="165" t="s">
        <v>6</v>
      </c>
      <c r="F202" s="165" t="s">
        <v>6</v>
      </c>
      <c r="G202" s="168" t="s">
        <v>6</v>
      </c>
      <c r="H202" s="164" t="s">
        <v>6</v>
      </c>
      <c r="I202" s="167"/>
      <c r="J202" s="169">
        <v>5882</v>
      </c>
      <c r="K202" s="161"/>
      <c r="L202" s="1"/>
      <c r="M202" s="1"/>
    </row>
    <row r="203" spans="1:13" x14ac:dyDescent="0.35">
      <c r="A203" s="162"/>
      <c r="B203" s="170" t="s">
        <v>79</v>
      </c>
      <c r="C203" s="171">
        <v>20</v>
      </c>
      <c r="D203" s="172">
        <v>294.10000000000002</v>
      </c>
      <c r="E203" s="166">
        <v>5882</v>
      </c>
      <c r="F203" s="160"/>
      <c r="G203" s="161"/>
      <c r="H203" s="161"/>
      <c r="I203" s="161"/>
      <c r="J203" s="161"/>
      <c r="K203" s="161"/>
      <c r="L203" s="1"/>
      <c r="M203" s="1"/>
    </row>
    <row r="204" spans="1:13" x14ac:dyDescent="0.35">
      <c r="A204" s="162"/>
      <c r="B204" s="163" t="s">
        <v>51</v>
      </c>
      <c r="C204" s="157"/>
      <c r="D204" s="158"/>
      <c r="E204" s="159"/>
      <c r="F204" s="160"/>
      <c r="G204" s="161"/>
      <c r="H204" s="161"/>
      <c r="I204" s="161"/>
      <c r="J204" s="161"/>
      <c r="K204" s="161"/>
      <c r="L204" s="1"/>
      <c r="M204" s="1"/>
    </row>
    <row r="205" spans="1:13" x14ac:dyDescent="0.35">
      <c r="A205" s="162"/>
      <c r="B205" s="163" t="s">
        <v>59</v>
      </c>
      <c r="C205" s="166">
        <v>5882</v>
      </c>
      <c r="D205" s="164" t="s">
        <v>60</v>
      </c>
      <c r="E205" s="159"/>
      <c r="F205" s="160"/>
      <c r="G205" s="161"/>
      <c r="H205" s="161"/>
      <c r="I205" s="161"/>
      <c r="J205" s="161"/>
      <c r="K205" s="161"/>
      <c r="L205" s="1"/>
      <c r="M205" s="1"/>
    </row>
    <row r="206" spans="1:13" x14ac:dyDescent="0.35">
      <c r="A206" s="164" t="s">
        <v>6</v>
      </c>
      <c r="B206" s="163" t="s">
        <v>181</v>
      </c>
      <c r="C206" s="163" t="s">
        <v>6</v>
      </c>
      <c r="D206" s="164" t="s">
        <v>6</v>
      </c>
      <c r="E206" s="165" t="s">
        <v>6</v>
      </c>
      <c r="F206" s="165" t="s">
        <v>6</v>
      </c>
      <c r="G206" s="168" t="s">
        <v>6</v>
      </c>
      <c r="H206" s="164" t="s">
        <v>6</v>
      </c>
      <c r="I206" s="167"/>
      <c r="J206" s="169">
        <v>5294</v>
      </c>
      <c r="K206" s="161"/>
      <c r="L206" s="1"/>
      <c r="M206" s="1"/>
    </row>
    <row r="207" spans="1:13" x14ac:dyDescent="0.35">
      <c r="A207" s="162"/>
      <c r="B207" s="170" t="s">
        <v>182</v>
      </c>
      <c r="C207" s="171">
        <v>4</v>
      </c>
      <c r="D207" s="172">
        <v>1323.5</v>
      </c>
      <c r="E207" s="166">
        <v>5294</v>
      </c>
      <c r="F207" s="160"/>
      <c r="G207" s="161"/>
      <c r="H207" s="161"/>
      <c r="I207" s="161"/>
      <c r="J207" s="161"/>
      <c r="K207" s="161"/>
      <c r="L207" s="1"/>
      <c r="M207" s="1"/>
    </row>
    <row r="208" spans="1:13" x14ac:dyDescent="0.35">
      <c r="A208" s="162"/>
      <c r="B208" s="163" t="s">
        <v>51</v>
      </c>
      <c r="C208" s="157"/>
      <c r="D208" s="158"/>
      <c r="E208" s="159"/>
      <c r="F208" s="160"/>
      <c r="G208" s="161"/>
      <c r="H208" s="161"/>
      <c r="I208" s="161"/>
      <c r="J208" s="161"/>
      <c r="K208" s="161"/>
      <c r="L208" s="1"/>
      <c r="M208" s="1"/>
    </row>
    <row r="209" spans="1:13" x14ac:dyDescent="0.35">
      <c r="A209" s="162"/>
      <c r="B209" s="163" t="s">
        <v>59</v>
      </c>
      <c r="C209" s="166">
        <v>5294</v>
      </c>
      <c r="D209" s="164" t="s">
        <v>60</v>
      </c>
      <c r="E209" s="159"/>
      <c r="F209" s="160"/>
      <c r="G209" s="161"/>
      <c r="H209" s="161"/>
      <c r="I209" s="161"/>
      <c r="J209" s="161"/>
      <c r="K209" s="161"/>
      <c r="L209" s="1"/>
      <c r="M209" s="1"/>
    </row>
    <row r="210" spans="1:13" x14ac:dyDescent="0.35">
      <c r="A210" s="164" t="s">
        <v>6</v>
      </c>
      <c r="B210" s="163" t="s">
        <v>183</v>
      </c>
      <c r="C210" s="163" t="s">
        <v>6</v>
      </c>
      <c r="D210" s="164" t="s">
        <v>6</v>
      </c>
      <c r="E210" s="165" t="s">
        <v>6</v>
      </c>
      <c r="F210" s="165" t="s">
        <v>6</v>
      </c>
      <c r="G210" s="168" t="s">
        <v>6</v>
      </c>
      <c r="H210" s="164" t="s">
        <v>6</v>
      </c>
      <c r="I210" s="167"/>
      <c r="J210" s="169">
        <v>5157</v>
      </c>
      <c r="K210" s="161"/>
      <c r="L210" s="1"/>
      <c r="M210" s="1"/>
    </row>
    <row r="211" spans="1:13" x14ac:dyDescent="0.35">
      <c r="A211" s="162"/>
      <c r="B211" s="170" t="s">
        <v>184</v>
      </c>
      <c r="C211" s="173">
        <v>1</v>
      </c>
      <c r="D211" s="174">
        <v>5157</v>
      </c>
      <c r="E211" s="166">
        <v>5157</v>
      </c>
      <c r="F211" s="160"/>
      <c r="G211" s="161"/>
      <c r="H211" s="161"/>
      <c r="I211" s="161"/>
      <c r="J211" s="161"/>
      <c r="K211" s="161"/>
      <c r="L211" s="1"/>
      <c r="M211" s="1"/>
    </row>
    <row r="212" spans="1:13" x14ac:dyDescent="0.35">
      <c r="A212" s="162"/>
      <c r="B212" s="163" t="s">
        <v>51</v>
      </c>
      <c r="C212" s="157"/>
      <c r="D212" s="158"/>
      <c r="E212" s="159"/>
      <c r="F212" s="160"/>
      <c r="G212" s="161"/>
      <c r="H212" s="161"/>
      <c r="I212" s="161"/>
      <c r="J212" s="161"/>
      <c r="K212" s="161"/>
      <c r="L212" s="1"/>
      <c r="M212" s="1"/>
    </row>
    <row r="213" spans="1:13" x14ac:dyDescent="0.35">
      <c r="A213" s="162"/>
      <c r="B213" s="163" t="s">
        <v>59</v>
      </c>
      <c r="C213" s="166">
        <v>5157</v>
      </c>
      <c r="D213" s="164" t="s">
        <v>60</v>
      </c>
      <c r="E213" s="159"/>
      <c r="F213" s="160"/>
      <c r="G213" s="161"/>
      <c r="H213" s="161"/>
      <c r="I213" s="161"/>
      <c r="J213" s="161"/>
      <c r="K213" s="161"/>
      <c r="L213" s="1"/>
      <c r="M213" s="1"/>
    </row>
    <row r="214" spans="1:13" x14ac:dyDescent="0.35">
      <c r="A214" s="164" t="s">
        <v>6</v>
      </c>
      <c r="B214" s="163" t="s">
        <v>61</v>
      </c>
      <c r="C214" s="163" t="s">
        <v>6</v>
      </c>
      <c r="D214" s="164" t="s">
        <v>6</v>
      </c>
      <c r="E214" s="165" t="s">
        <v>6</v>
      </c>
      <c r="F214" s="165" t="s">
        <v>6</v>
      </c>
      <c r="G214" s="168" t="s">
        <v>6</v>
      </c>
      <c r="H214" s="164" t="s">
        <v>6</v>
      </c>
      <c r="I214" s="167"/>
      <c r="J214" s="169">
        <v>327</v>
      </c>
      <c r="K214" s="161"/>
      <c r="L214" s="1"/>
      <c r="M214" s="1"/>
    </row>
    <row r="215" spans="1:13" ht="48" x14ac:dyDescent="0.35">
      <c r="A215" s="155"/>
      <c r="B215" s="156" t="s">
        <v>185</v>
      </c>
      <c r="C215" s="157"/>
      <c r="D215" s="158"/>
      <c r="E215" s="159"/>
      <c r="F215" s="160"/>
      <c r="G215" s="161"/>
      <c r="H215" s="161"/>
      <c r="I215" s="161"/>
      <c r="J215" s="161"/>
      <c r="K215" s="161"/>
      <c r="L215" s="1"/>
      <c r="M215" s="1"/>
    </row>
    <row r="216" spans="1:13" x14ac:dyDescent="0.35">
      <c r="A216" s="54">
        <v>43384</v>
      </c>
      <c r="B216" s="55" t="s">
        <v>63</v>
      </c>
      <c r="C216" s="55" t="s">
        <v>6</v>
      </c>
      <c r="D216" s="57" t="s">
        <v>6</v>
      </c>
      <c r="E216" s="93" t="s">
        <v>6</v>
      </c>
      <c r="F216" s="93" t="s">
        <v>6</v>
      </c>
      <c r="G216" s="55" t="s">
        <v>51</v>
      </c>
      <c r="H216" s="57" t="s">
        <v>186</v>
      </c>
      <c r="I216" s="58">
        <v>4376200</v>
      </c>
      <c r="J216" s="59"/>
      <c r="K216" s="62"/>
      <c r="L216" s="62"/>
      <c r="M216" s="1"/>
    </row>
    <row r="217" spans="1:13" x14ac:dyDescent="0.35">
      <c r="A217" s="54"/>
      <c r="B217" s="55" t="s">
        <v>53</v>
      </c>
      <c r="C217" s="55" t="s">
        <v>187</v>
      </c>
      <c r="D217" s="57" t="s">
        <v>188</v>
      </c>
      <c r="E217" s="58">
        <v>4376200</v>
      </c>
      <c r="F217" s="59" t="s">
        <v>56</v>
      </c>
      <c r="G217" s="62"/>
      <c r="H217" s="62"/>
      <c r="I217" s="62"/>
      <c r="J217" s="62"/>
      <c r="K217" s="62"/>
      <c r="L217" s="62"/>
      <c r="M217" s="1"/>
    </row>
    <row r="218" spans="1:13" x14ac:dyDescent="0.35">
      <c r="A218" s="57" t="s">
        <v>6</v>
      </c>
      <c r="B218" s="55" t="s">
        <v>90</v>
      </c>
      <c r="C218" s="55" t="s">
        <v>6</v>
      </c>
      <c r="D218" s="57" t="s">
        <v>6</v>
      </c>
      <c r="E218" s="93" t="s">
        <v>6</v>
      </c>
      <c r="F218" s="93" t="s">
        <v>6</v>
      </c>
      <c r="G218" s="56" t="s">
        <v>6</v>
      </c>
      <c r="H218" s="57" t="s">
        <v>6</v>
      </c>
      <c r="I218" s="59"/>
      <c r="J218" s="63">
        <v>303922</v>
      </c>
      <c r="K218" s="62"/>
      <c r="L218" s="62"/>
      <c r="M218" s="1"/>
    </row>
    <row r="219" spans="1:13" s="53" customFormat="1" x14ac:dyDescent="0.35">
      <c r="A219" s="54"/>
      <c r="B219" s="94" t="s">
        <v>91</v>
      </c>
      <c r="C219" s="101">
        <v>200</v>
      </c>
      <c r="D219" s="66">
        <v>1519.61</v>
      </c>
      <c r="E219" s="58">
        <v>303922</v>
      </c>
      <c r="F219" s="96"/>
      <c r="G219" s="62"/>
      <c r="H219" s="62"/>
      <c r="I219" s="62"/>
      <c r="J219" s="62"/>
      <c r="K219" s="62"/>
      <c r="L219" s="62"/>
      <c r="M219" s="52"/>
    </row>
    <row r="220" spans="1:13" x14ac:dyDescent="0.35">
      <c r="A220" s="54"/>
      <c r="B220" s="55" t="s">
        <v>51</v>
      </c>
      <c r="C220" s="97"/>
      <c r="D220" s="98"/>
      <c r="E220" s="99"/>
      <c r="F220" s="96"/>
      <c r="G220" s="62"/>
      <c r="H220" s="62"/>
      <c r="I220" s="62"/>
      <c r="J220" s="62"/>
      <c r="K220" s="62"/>
      <c r="L220" s="62"/>
      <c r="M220" s="1"/>
    </row>
    <row r="221" spans="1:13" x14ac:dyDescent="0.35">
      <c r="A221" s="54"/>
      <c r="B221" s="55" t="s">
        <v>59</v>
      </c>
      <c r="C221" s="58">
        <v>303922</v>
      </c>
      <c r="D221" s="57" t="s">
        <v>60</v>
      </c>
      <c r="E221" s="99"/>
      <c r="F221" s="96"/>
      <c r="G221" s="62"/>
      <c r="H221" s="62"/>
      <c r="I221" s="62"/>
      <c r="J221" s="62"/>
      <c r="K221" s="62"/>
      <c r="L221" s="62"/>
      <c r="M221" s="1"/>
    </row>
    <row r="222" spans="1:13" x14ac:dyDescent="0.35">
      <c r="A222" s="57" t="s">
        <v>6</v>
      </c>
      <c r="B222" s="55" t="s">
        <v>92</v>
      </c>
      <c r="C222" s="55" t="s">
        <v>6</v>
      </c>
      <c r="D222" s="57" t="s">
        <v>6</v>
      </c>
      <c r="E222" s="93" t="s">
        <v>6</v>
      </c>
      <c r="F222" s="93" t="s">
        <v>6</v>
      </c>
      <c r="G222" s="56" t="s">
        <v>6</v>
      </c>
      <c r="H222" s="57" t="s">
        <v>6</v>
      </c>
      <c r="I222" s="59"/>
      <c r="J222" s="63">
        <v>588235</v>
      </c>
      <c r="K222" s="62"/>
      <c r="L222" s="62"/>
      <c r="M222" s="1"/>
    </row>
    <row r="223" spans="1:13" s="53" customFormat="1" x14ac:dyDescent="0.35">
      <c r="A223" s="54"/>
      <c r="B223" s="94" t="s">
        <v>93</v>
      </c>
      <c r="C223" s="95">
        <v>100</v>
      </c>
      <c r="D223" s="73">
        <v>5882.35</v>
      </c>
      <c r="E223" s="58">
        <v>588235</v>
      </c>
      <c r="F223" s="96"/>
      <c r="G223" s="62"/>
      <c r="H223" s="62"/>
      <c r="I223" s="62"/>
      <c r="J223" s="62"/>
      <c r="K223" s="62"/>
      <c r="L223" s="62"/>
      <c r="M223" s="52"/>
    </row>
    <row r="224" spans="1:13" x14ac:dyDescent="0.35">
      <c r="A224" s="54"/>
      <c r="B224" s="55" t="s">
        <v>51</v>
      </c>
      <c r="C224" s="97"/>
      <c r="D224" s="98"/>
      <c r="E224" s="99"/>
      <c r="F224" s="96"/>
      <c r="G224" s="62"/>
      <c r="H224" s="62"/>
      <c r="I224" s="62"/>
      <c r="J224" s="62"/>
      <c r="K224" s="62"/>
      <c r="L224" s="62"/>
      <c r="M224" s="1"/>
    </row>
    <row r="225" spans="1:13" x14ac:dyDescent="0.35">
      <c r="A225" s="54"/>
      <c r="B225" s="55" t="s">
        <v>59</v>
      </c>
      <c r="C225" s="58">
        <v>588235</v>
      </c>
      <c r="D225" s="57" t="s">
        <v>60</v>
      </c>
      <c r="E225" s="99"/>
      <c r="F225" s="96"/>
      <c r="G225" s="62"/>
      <c r="H225" s="62"/>
      <c r="I225" s="62"/>
      <c r="J225" s="62"/>
      <c r="K225" s="62"/>
      <c r="L225" s="62"/>
      <c r="M225" s="1"/>
    </row>
    <row r="226" spans="1:13" x14ac:dyDescent="0.35">
      <c r="A226" s="57" t="s">
        <v>6</v>
      </c>
      <c r="B226" s="55" t="s">
        <v>189</v>
      </c>
      <c r="C226" s="55" t="s">
        <v>6</v>
      </c>
      <c r="D226" s="57" t="s">
        <v>6</v>
      </c>
      <c r="E226" s="93" t="s">
        <v>6</v>
      </c>
      <c r="F226" s="93" t="s">
        <v>6</v>
      </c>
      <c r="G226" s="56" t="s">
        <v>6</v>
      </c>
      <c r="H226" s="57" t="s">
        <v>6</v>
      </c>
      <c r="I226" s="59"/>
      <c r="J226" s="63">
        <v>3360000</v>
      </c>
      <c r="K226" s="62"/>
      <c r="L226" s="62"/>
      <c r="M226" s="1"/>
    </row>
    <row r="227" spans="1:13" x14ac:dyDescent="0.35">
      <c r="A227" s="54"/>
      <c r="B227" s="94" t="s">
        <v>190</v>
      </c>
      <c r="C227" s="100">
        <v>60</v>
      </c>
      <c r="D227" s="70">
        <v>56000</v>
      </c>
      <c r="E227" s="104">
        <v>3360000</v>
      </c>
      <c r="F227" s="96"/>
      <c r="G227" s="62"/>
      <c r="H227" s="62"/>
      <c r="I227" s="62"/>
      <c r="J227" s="62"/>
      <c r="K227" s="62"/>
      <c r="L227" s="62"/>
      <c r="M227" s="1"/>
    </row>
    <row r="228" spans="1:13" x14ac:dyDescent="0.35">
      <c r="A228" s="54"/>
      <c r="B228" s="55" t="s">
        <v>51</v>
      </c>
      <c r="C228" s="97"/>
      <c r="D228" s="98"/>
      <c r="E228" s="99"/>
      <c r="F228" s="96"/>
      <c r="G228" s="62"/>
      <c r="H228" s="62"/>
      <c r="I228" s="62"/>
      <c r="J228" s="62"/>
      <c r="K228" s="62"/>
      <c r="L228" s="62"/>
      <c r="M228" s="1"/>
    </row>
    <row r="229" spans="1:13" x14ac:dyDescent="0.35">
      <c r="A229" s="54"/>
      <c r="B229" s="55" t="s">
        <v>59</v>
      </c>
      <c r="C229" s="58">
        <v>3360000</v>
      </c>
      <c r="D229" s="57" t="s">
        <v>60</v>
      </c>
      <c r="E229" s="99"/>
      <c r="F229" s="96"/>
      <c r="G229" s="62"/>
      <c r="H229" s="62"/>
      <c r="I229" s="62"/>
      <c r="J229" s="62"/>
      <c r="K229" s="62"/>
      <c r="L229" s="62"/>
      <c r="M229" s="1"/>
    </row>
    <row r="230" spans="1:13" x14ac:dyDescent="0.35">
      <c r="A230" s="57" t="s">
        <v>6</v>
      </c>
      <c r="B230" s="55" t="s">
        <v>191</v>
      </c>
      <c r="C230" s="55" t="s">
        <v>6</v>
      </c>
      <c r="D230" s="57" t="s">
        <v>6</v>
      </c>
      <c r="E230" s="93" t="s">
        <v>6</v>
      </c>
      <c r="F230" s="93" t="s">
        <v>6</v>
      </c>
      <c r="G230" s="56" t="s">
        <v>6</v>
      </c>
      <c r="H230" s="57" t="s">
        <v>6</v>
      </c>
      <c r="I230" s="59"/>
      <c r="J230" s="63">
        <v>38235</v>
      </c>
      <c r="K230" s="62"/>
      <c r="L230" s="62"/>
      <c r="M230" s="1"/>
    </row>
    <row r="231" spans="1:13" x14ac:dyDescent="0.35">
      <c r="A231" s="54"/>
      <c r="B231" s="94" t="s">
        <v>192</v>
      </c>
      <c r="C231" s="101">
        <v>100</v>
      </c>
      <c r="D231" s="66">
        <v>382.35</v>
      </c>
      <c r="E231" s="58">
        <v>38235</v>
      </c>
      <c r="F231" s="96"/>
      <c r="G231" s="62"/>
      <c r="H231" s="62"/>
      <c r="I231" s="62"/>
      <c r="J231" s="62"/>
      <c r="K231" s="62"/>
      <c r="L231" s="62"/>
      <c r="M231" s="1"/>
    </row>
    <row r="232" spans="1:13" x14ac:dyDescent="0.35">
      <c r="A232" s="54"/>
      <c r="B232" s="55" t="s">
        <v>51</v>
      </c>
      <c r="C232" s="97"/>
      <c r="D232" s="98"/>
      <c r="E232" s="99"/>
      <c r="F232" s="96"/>
      <c r="G232" s="62"/>
      <c r="H232" s="62"/>
      <c r="I232" s="62"/>
      <c r="J232" s="62"/>
      <c r="K232" s="62"/>
      <c r="L232" s="62"/>
      <c r="M232" s="1"/>
    </row>
    <row r="233" spans="1:13" x14ac:dyDescent="0.35">
      <c r="A233" s="54"/>
      <c r="B233" s="55" t="s">
        <v>154</v>
      </c>
      <c r="C233" s="58">
        <v>38235</v>
      </c>
      <c r="D233" s="57" t="s">
        <v>60</v>
      </c>
      <c r="E233" s="99"/>
      <c r="F233" s="96"/>
      <c r="G233" s="62"/>
      <c r="H233" s="62"/>
      <c r="I233" s="62"/>
      <c r="J233" s="62"/>
      <c r="K233" s="62"/>
      <c r="L233" s="62"/>
      <c r="M233" s="1"/>
    </row>
    <row r="234" spans="1:13" x14ac:dyDescent="0.35">
      <c r="A234" s="57" t="s">
        <v>6</v>
      </c>
      <c r="B234" s="55" t="s">
        <v>61</v>
      </c>
      <c r="C234" s="55" t="s">
        <v>6</v>
      </c>
      <c r="D234" s="57" t="s">
        <v>6</v>
      </c>
      <c r="E234" s="93" t="s">
        <v>6</v>
      </c>
      <c r="F234" s="93" t="s">
        <v>6</v>
      </c>
      <c r="G234" s="56" t="s">
        <v>6</v>
      </c>
      <c r="H234" s="57" t="s">
        <v>6</v>
      </c>
      <c r="I234" s="59"/>
      <c r="J234" s="63">
        <v>85808</v>
      </c>
      <c r="K234" s="62"/>
      <c r="L234" s="62"/>
      <c r="M234" s="1"/>
    </row>
    <row r="235" spans="1:13" ht="60" x14ac:dyDescent="0.35">
      <c r="A235" s="67"/>
      <c r="B235" s="68" t="s">
        <v>193</v>
      </c>
      <c r="C235" s="97"/>
      <c r="D235" s="98"/>
      <c r="E235" s="99"/>
      <c r="F235" s="96"/>
      <c r="G235" s="62"/>
      <c r="H235" s="62"/>
      <c r="I235" s="62"/>
      <c r="J235" s="62"/>
      <c r="K235" s="62"/>
      <c r="L235" s="62"/>
      <c r="M235" s="1"/>
    </row>
    <row r="236" spans="1:13" s="53" customFormat="1" x14ac:dyDescent="0.35">
      <c r="A236" s="54">
        <v>43384</v>
      </c>
      <c r="B236" s="55" t="s">
        <v>194</v>
      </c>
      <c r="C236" s="55" t="s">
        <v>6</v>
      </c>
      <c r="D236" s="57" t="s">
        <v>6</v>
      </c>
      <c r="E236" s="93" t="s">
        <v>6</v>
      </c>
      <c r="F236" s="93" t="s">
        <v>6</v>
      </c>
      <c r="G236" s="55" t="s">
        <v>51</v>
      </c>
      <c r="H236" s="57" t="s">
        <v>195</v>
      </c>
      <c r="I236" s="58">
        <v>54000</v>
      </c>
      <c r="J236" s="59"/>
      <c r="K236" s="62"/>
      <c r="L236" s="62"/>
      <c r="M236" s="52"/>
    </row>
    <row r="237" spans="1:13" x14ac:dyDescent="0.35">
      <c r="A237" s="54"/>
      <c r="B237" s="55" t="s">
        <v>53</v>
      </c>
      <c r="C237" s="55" t="s">
        <v>196</v>
      </c>
      <c r="D237" s="57" t="s">
        <v>188</v>
      </c>
      <c r="E237" s="58">
        <v>54000</v>
      </c>
      <c r="F237" s="59" t="s">
        <v>56</v>
      </c>
      <c r="G237" s="62"/>
      <c r="H237" s="62"/>
      <c r="I237" s="62"/>
      <c r="J237" s="62"/>
      <c r="K237" s="62"/>
      <c r="L237" s="62"/>
      <c r="M237" s="1"/>
    </row>
    <row r="238" spans="1:13" x14ac:dyDescent="0.35">
      <c r="A238" s="57" t="s">
        <v>6</v>
      </c>
      <c r="B238" s="55" t="s">
        <v>84</v>
      </c>
      <c r="C238" s="55" t="s">
        <v>6</v>
      </c>
      <c r="D238" s="57" t="s">
        <v>6</v>
      </c>
      <c r="E238" s="93" t="s">
        <v>6</v>
      </c>
      <c r="F238" s="93" t="s">
        <v>6</v>
      </c>
      <c r="G238" s="56" t="s">
        <v>6</v>
      </c>
      <c r="H238" s="57" t="s">
        <v>6</v>
      </c>
      <c r="I238" s="59"/>
      <c r="J238" s="63">
        <v>52941</v>
      </c>
      <c r="K238" s="62"/>
      <c r="L238" s="62"/>
      <c r="M238" s="1"/>
    </row>
    <row r="239" spans="1:13" x14ac:dyDescent="0.35">
      <c r="A239" s="54"/>
      <c r="B239" s="94" t="s">
        <v>85</v>
      </c>
      <c r="C239" s="101">
        <v>40</v>
      </c>
      <c r="D239" s="66">
        <v>1323.53</v>
      </c>
      <c r="E239" s="58">
        <v>52941</v>
      </c>
      <c r="F239" s="96"/>
      <c r="G239" s="62"/>
      <c r="H239" s="62"/>
      <c r="I239" s="62"/>
      <c r="J239" s="62"/>
      <c r="K239" s="62"/>
      <c r="L239" s="62"/>
      <c r="M239" s="1"/>
    </row>
    <row r="240" spans="1:13" x14ac:dyDescent="0.35">
      <c r="A240" s="54"/>
      <c r="B240" s="55" t="s">
        <v>51</v>
      </c>
      <c r="C240" s="97"/>
      <c r="D240" s="98"/>
      <c r="E240" s="99"/>
      <c r="F240" s="96"/>
      <c r="G240" s="62"/>
      <c r="H240" s="62"/>
      <c r="I240" s="62"/>
      <c r="J240" s="62"/>
      <c r="K240" s="62"/>
      <c r="L240" s="62"/>
      <c r="M240" s="1"/>
    </row>
    <row r="241" spans="1:13" x14ac:dyDescent="0.35">
      <c r="A241" s="54"/>
      <c r="B241" s="55" t="s">
        <v>59</v>
      </c>
      <c r="C241" s="58">
        <v>52941</v>
      </c>
      <c r="D241" s="57" t="s">
        <v>60</v>
      </c>
      <c r="E241" s="99"/>
      <c r="F241" s="96"/>
      <c r="G241" s="62"/>
      <c r="H241" s="62"/>
      <c r="I241" s="62"/>
      <c r="J241" s="62"/>
      <c r="K241" s="62"/>
      <c r="L241" s="62"/>
      <c r="M241" s="1"/>
    </row>
    <row r="242" spans="1:13" x14ac:dyDescent="0.35">
      <c r="A242" s="57" t="s">
        <v>6</v>
      </c>
      <c r="B242" s="55" t="s">
        <v>61</v>
      </c>
      <c r="C242" s="55" t="s">
        <v>6</v>
      </c>
      <c r="D242" s="57" t="s">
        <v>6</v>
      </c>
      <c r="E242" s="93" t="s">
        <v>6</v>
      </c>
      <c r="F242" s="93" t="s">
        <v>6</v>
      </c>
      <c r="G242" s="56" t="s">
        <v>6</v>
      </c>
      <c r="H242" s="57" t="s">
        <v>6</v>
      </c>
      <c r="I242" s="59"/>
      <c r="J242" s="63">
        <v>1059</v>
      </c>
      <c r="K242" s="62"/>
      <c r="L242" s="62"/>
      <c r="M242" s="1"/>
    </row>
    <row r="243" spans="1:13" ht="36" x14ac:dyDescent="0.35">
      <c r="A243" s="67"/>
      <c r="B243" s="68" t="s">
        <v>197</v>
      </c>
      <c r="C243" s="97"/>
      <c r="D243" s="98"/>
      <c r="E243" s="99"/>
      <c r="F243" s="96"/>
      <c r="G243" s="62"/>
      <c r="H243" s="62"/>
      <c r="I243" s="62"/>
      <c r="J243" s="62"/>
      <c r="K243" s="62"/>
      <c r="L243" s="62"/>
      <c r="M243" s="1"/>
    </row>
    <row r="244" spans="1:13" x14ac:dyDescent="0.35">
      <c r="A244" s="54">
        <v>43387</v>
      </c>
      <c r="B244" s="55" t="s">
        <v>95</v>
      </c>
      <c r="C244" s="55" t="s">
        <v>6</v>
      </c>
      <c r="D244" s="57" t="s">
        <v>6</v>
      </c>
      <c r="E244" s="93" t="s">
        <v>6</v>
      </c>
      <c r="F244" s="93" t="s">
        <v>6</v>
      </c>
      <c r="G244" s="55" t="s">
        <v>51</v>
      </c>
      <c r="H244" s="57" t="s">
        <v>198</v>
      </c>
      <c r="I244" s="58">
        <v>79470</v>
      </c>
      <c r="J244" s="59"/>
      <c r="K244" s="62"/>
      <c r="L244" s="62"/>
      <c r="M244" s="1"/>
    </row>
    <row r="245" spans="1:13" x14ac:dyDescent="0.35">
      <c r="A245" s="54"/>
      <c r="B245" s="55" t="s">
        <v>53</v>
      </c>
      <c r="C245" s="55" t="s">
        <v>199</v>
      </c>
      <c r="D245" s="57" t="s">
        <v>200</v>
      </c>
      <c r="E245" s="58">
        <v>79470</v>
      </c>
      <c r="F245" s="59" t="s">
        <v>56</v>
      </c>
      <c r="G245" s="62"/>
      <c r="H245" s="62"/>
      <c r="I245" s="62"/>
      <c r="J245" s="62"/>
      <c r="K245" s="62"/>
      <c r="L245" s="62"/>
      <c r="M245" s="1"/>
    </row>
    <row r="246" spans="1:13" x14ac:dyDescent="0.35">
      <c r="A246" s="57" t="s">
        <v>6</v>
      </c>
      <c r="B246" s="55" t="s">
        <v>126</v>
      </c>
      <c r="C246" s="55" t="s">
        <v>6</v>
      </c>
      <c r="D246" s="57" t="s">
        <v>6</v>
      </c>
      <c r="E246" s="93" t="s">
        <v>6</v>
      </c>
      <c r="F246" s="93" t="s">
        <v>6</v>
      </c>
      <c r="G246" s="56" t="s">
        <v>6</v>
      </c>
      <c r="H246" s="57" t="s">
        <v>6</v>
      </c>
      <c r="I246" s="59"/>
      <c r="J246" s="63">
        <v>68696</v>
      </c>
      <c r="K246" s="62"/>
      <c r="L246" s="62"/>
      <c r="M246" s="1"/>
    </row>
    <row r="247" spans="1:13" x14ac:dyDescent="0.35">
      <c r="A247" s="54"/>
      <c r="B247" s="94" t="s">
        <v>127</v>
      </c>
      <c r="C247" s="100">
        <v>1</v>
      </c>
      <c r="D247" s="70">
        <v>68696</v>
      </c>
      <c r="E247" s="58">
        <v>68696</v>
      </c>
      <c r="F247" s="96"/>
      <c r="G247" s="62"/>
      <c r="H247" s="62"/>
      <c r="I247" s="62"/>
      <c r="J247" s="62"/>
      <c r="K247" s="62"/>
      <c r="L247" s="62"/>
      <c r="M247" s="1"/>
    </row>
    <row r="248" spans="1:13" x14ac:dyDescent="0.35">
      <c r="A248" s="54"/>
      <c r="B248" s="55" t="s">
        <v>51</v>
      </c>
      <c r="C248" s="97"/>
      <c r="D248" s="98"/>
      <c r="E248" s="99"/>
      <c r="F248" s="96"/>
      <c r="G248" s="62"/>
      <c r="H248" s="62"/>
      <c r="I248" s="62"/>
      <c r="J248" s="62"/>
      <c r="K248" s="62"/>
      <c r="L248" s="62"/>
      <c r="M248" s="1"/>
    </row>
    <row r="249" spans="1:13" x14ac:dyDescent="0.35">
      <c r="A249" s="54"/>
      <c r="B249" s="55" t="s">
        <v>59</v>
      </c>
      <c r="C249" s="58">
        <v>68696</v>
      </c>
      <c r="D249" s="57" t="s">
        <v>60</v>
      </c>
      <c r="E249" s="99"/>
      <c r="F249" s="96"/>
      <c r="G249" s="62"/>
      <c r="H249" s="62"/>
      <c r="I249" s="62"/>
      <c r="J249" s="62"/>
      <c r="K249" s="62"/>
      <c r="L249" s="62"/>
      <c r="M249" s="1"/>
    </row>
    <row r="250" spans="1:13" x14ac:dyDescent="0.35">
      <c r="A250" s="57" t="s">
        <v>6</v>
      </c>
      <c r="B250" s="55" t="s">
        <v>201</v>
      </c>
      <c r="C250" s="55" t="s">
        <v>6</v>
      </c>
      <c r="D250" s="57" t="s">
        <v>6</v>
      </c>
      <c r="E250" s="93" t="s">
        <v>6</v>
      </c>
      <c r="F250" s="93" t="s">
        <v>6</v>
      </c>
      <c r="G250" s="56" t="s">
        <v>6</v>
      </c>
      <c r="H250" s="57" t="s">
        <v>6</v>
      </c>
      <c r="I250" s="59"/>
      <c r="J250" s="63">
        <v>9216</v>
      </c>
      <c r="K250" s="62"/>
      <c r="L250" s="62"/>
      <c r="M250" s="1"/>
    </row>
    <row r="251" spans="1:13" x14ac:dyDescent="0.35">
      <c r="A251" s="54"/>
      <c r="B251" s="94" t="s">
        <v>202</v>
      </c>
      <c r="C251" s="101">
        <v>40</v>
      </c>
      <c r="D251" s="66">
        <v>230.4</v>
      </c>
      <c r="E251" s="58">
        <v>9216</v>
      </c>
      <c r="F251" s="96"/>
      <c r="G251" s="62"/>
      <c r="H251" s="62"/>
      <c r="I251" s="62"/>
      <c r="J251" s="62"/>
      <c r="K251" s="62"/>
      <c r="L251" s="62"/>
      <c r="M251" s="1"/>
    </row>
    <row r="252" spans="1:13" x14ac:dyDescent="0.35">
      <c r="A252" s="54"/>
      <c r="B252" s="55" t="s">
        <v>51</v>
      </c>
      <c r="C252" s="97"/>
      <c r="D252" s="98"/>
      <c r="E252" s="99"/>
      <c r="F252" s="96"/>
      <c r="G252" s="62"/>
      <c r="H252" s="62"/>
      <c r="I252" s="62"/>
      <c r="J252" s="62"/>
      <c r="K252" s="62"/>
      <c r="L252" s="62"/>
      <c r="M252" s="1"/>
    </row>
    <row r="253" spans="1:13" x14ac:dyDescent="0.35">
      <c r="A253" s="54"/>
      <c r="B253" s="55" t="s">
        <v>59</v>
      </c>
      <c r="C253" s="58">
        <v>9216</v>
      </c>
      <c r="D253" s="57" t="s">
        <v>60</v>
      </c>
      <c r="E253" s="99"/>
      <c r="F253" s="96"/>
      <c r="G253" s="62"/>
      <c r="H253" s="62"/>
      <c r="I253" s="62"/>
      <c r="J253" s="62"/>
      <c r="K253" s="62"/>
      <c r="L253" s="62"/>
      <c r="M253" s="1"/>
    </row>
    <row r="254" spans="1:13" x14ac:dyDescent="0.35">
      <c r="A254" s="57" t="s">
        <v>6</v>
      </c>
      <c r="B254" s="55" t="s">
        <v>61</v>
      </c>
      <c r="C254" s="55" t="s">
        <v>6</v>
      </c>
      <c r="D254" s="57" t="s">
        <v>6</v>
      </c>
      <c r="E254" s="93" t="s">
        <v>6</v>
      </c>
      <c r="F254" s="93" t="s">
        <v>6</v>
      </c>
      <c r="G254" s="56" t="s">
        <v>6</v>
      </c>
      <c r="H254" s="57" t="s">
        <v>6</v>
      </c>
      <c r="I254" s="59"/>
      <c r="J254" s="63">
        <v>1558</v>
      </c>
      <c r="K254" s="62"/>
      <c r="L254" s="62"/>
      <c r="M254" s="1"/>
    </row>
    <row r="255" spans="1:13" ht="48" x14ac:dyDescent="0.35">
      <c r="A255" s="67"/>
      <c r="B255" s="68" t="s">
        <v>203</v>
      </c>
      <c r="C255" s="97"/>
      <c r="D255" s="98"/>
      <c r="E255" s="99"/>
      <c r="F255" s="96"/>
      <c r="G255" s="62"/>
      <c r="H255" s="62"/>
      <c r="I255" s="62"/>
      <c r="J255" s="62"/>
      <c r="K255" s="62"/>
      <c r="L255" s="62"/>
      <c r="M255" s="1"/>
    </row>
    <row r="256" spans="1:13" x14ac:dyDescent="0.35">
      <c r="A256" s="54">
        <v>43387</v>
      </c>
      <c r="B256" s="55" t="s">
        <v>115</v>
      </c>
      <c r="C256" s="55" t="s">
        <v>6</v>
      </c>
      <c r="D256" s="57" t="s">
        <v>6</v>
      </c>
      <c r="E256" s="93" t="s">
        <v>6</v>
      </c>
      <c r="F256" s="93" t="s">
        <v>6</v>
      </c>
      <c r="G256" s="55" t="s">
        <v>51</v>
      </c>
      <c r="H256" s="57" t="s">
        <v>204</v>
      </c>
      <c r="I256" s="58">
        <v>91350</v>
      </c>
      <c r="J256" s="59"/>
      <c r="K256" s="62"/>
      <c r="L256" s="62"/>
      <c r="M256" s="1"/>
    </row>
    <row r="257" spans="1:13" x14ac:dyDescent="0.35">
      <c r="A257" s="54"/>
      <c r="B257" s="55" t="s">
        <v>53</v>
      </c>
      <c r="C257" s="55" t="s">
        <v>205</v>
      </c>
      <c r="D257" s="57" t="s">
        <v>206</v>
      </c>
      <c r="E257" s="58">
        <v>91350</v>
      </c>
      <c r="F257" s="59" t="s">
        <v>56</v>
      </c>
      <c r="G257" s="62"/>
      <c r="H257" s="62"/>
      <c r="I257" s="62"/>
      <c r="J257" s="62"/>
      <c r="K257" s="62"/>
      <c r="L257" s="62"/>
      <c r="M257" s="1"/>
    </row>
    <row r="258" spans="1:13" x14ac:dyDescent="0.35">
      <c r="A258" s="57" t="s">
        <v>6</v>
      </c>
      <c r="B258" s="55" t="s">
        <v>207</v>
      </c>
      <c r="C258" s="55" t="s">
        <v>6</v>
      </c>
      <c r="D258" s="57" t="s">
        <v>6</v>
      </c>
      <c r="E258" s="93" t="s">
        <v>6</v>
      </c>
      <c r="F258" s="93" t="s">
        <v>6</v>
      </c>
      <c r="G258" s="56" t="s">
        <v>6</v>
      </c>
      <c r="H258" s="57" t="s">
        <v>6</v>
      </c>
      <c r="I258" s="59"/>
      <c r="J258" s="63">
        <v>50441</v>
      </c>
      <c r="K258" s="62"/>
      <c r="L258" s="62"/>
      <c r="M258" s="1"/>
    </row>
    <row r="259" spans="1:13" x14ac:dyDescent="0.35">
      <c r="A259" s="54"/>
      <c r="B259" s="94" t="s">
        <v>208</v>
      </c>
      <c r="C259" s="100">
        <v>1</v>
      </c>
      <c r="D259" s="70">
        <v>50441</v>
      </c>
      <c r="E259" s="58">
        <v>50441</v>
      </c>
      <c r="F259" s="96"/>
      <c r="G259" s="62"/>
      <c r="H259" s="62"/>
      <c r="I259" s="62"/>
      <c r="J259" s="62"/>
      <c r="K259" s="62"/>
      <c r="L259" s="62"/>
      <c r="M259" s="1"/>
    </row>
    <row r="260" spans="1:13" x14ac:dyDescent="0.35">
      <c r="A260" s="54"/>
      <c r="B260" s="55" t="s">
        <v>51</v>
      </c>
      <c r="C260" s="97"/>
      <c r="D260" s="98"/>
      <c r="E260" s="99"/>
      <c r="F260" s="96"/>
      <c r="G260" s="62"/>
      <c r="H260" s="62"/>
      <c r="I260" s="62"/>
      <c r="J260" s="62"/>
      <c r="K260" s="62"/>
      <c r="L260" s="62"/>
      <c r="M260" s="1"/>
    </row>
    <row r="261" spans="1:13" x14ac:dyDescent="0.35">
      <c r="A261" s="54"/>
      <c r="B261" s="55" t="s">
        <v>59</v>
      </c>
      <c r="C261" s="58">
        <v>50441</v>
      </c>
      <c r="D261" s="57" t="s">
        <v>60</v>
      </c>
      <c r="E261" s="99"/>
      <c r="F261" s="96"/>
      <c r="G261" s="62"/>
      <c r="H261" s="62"/>
      <c r="I261" s="62"/>
      <c r="J261" s="62"/>
      <c r="K261" s="62"/>
      <c r="L261" s="62"/>
      <c r="M261" s="1"/>
    </row>
    <row r="262" spans="1:13" x14ac:dyDescent="0.35">
      <c r="A262" s="57" t="s">
        <v>6</v>
      </c>
      <c r="B262" s="55" t="s">
        <v>120</v>
      </c>
      <c r="C262" s="55" t="s">
        <v>6</v>
      </c>
      <c r="D262" s="57" t="s">
        <v>6</v>
      </c>
      <c r="E262" s="93" t="s">
        <v>6</v>
      </c>
      <c r="F262" s="93" t="s">
        <v>6</v>
      </c>
      <c r="G262" s="56" t="s">
        <v>6</v>
      </c>
      <c r="H262" s="57" t="s">
        <v>6</v>
      </c>
      <c r="I262" s="59"/>
      <c r="J262" s="63">
        <v>39118</v>
      </c>
      <c r="K262" s="62"/>
      <c r="L262" s="62"/>
      <c r="M262" s="1"/>
    </row>
    <row r="263" spans="1:13" x14ac:dyDescent="0.35">
      <c r="A263" s="54"/>
      <c r="B263" s="94" t="s">
        <v>121</v>
      </c>
      <c r="C263" s="100">
        <v>1</v>
      </c>
      <c r="D263" s="70">
        <v>39118</v>
      </c>
      <c r="E263" s="58">
        <v>39118</v>
      </c>
      <c r="F263" s="96"/>
      <c r="G263" s="62"/>
      <c r="H263" s="62"/>
      <c r="I263" s="62"/>
      <c r="J263" s="62"/>
      <c r="K263" s="62"/>
      <c r="L263" s="62"/>
      <c r="M263" s="1"/>
    </row>
    <row r="264" spans="1:13" x14ac:dyDescent="0.35">
      <c r="A264" s="54"/>
      <c r="B264" s="55" t="s">
        <v>51</v>
      </c>
      <c r="C264" s="97"/>
      <c r="D264" s="98"/>
      <c r="E264" s="99"/>
      <c r="F264" s="96"/>
      <c r="G264" s="62"/>
      <c r="H264" s="62"/>
      <c r="I264" s="62"/>
      <c r="J264" s="62"/>
      <c r="K264" s="62"/>
      <c r="L264" s="62"/>
      <c r="M264" s="1"/>
    </row>
    <row r="265" spans="1:13" x14ac:dyDescent="0.35">
      <c r="A265" s="54"/>
      <c r="B265" s="55" t="s">
        <v>59</v>
      </c>
      <c r="C265" s="58">
        <v>39118</v>
      </c>
      <c r="D265" s="57" t="s">
        <v>60</v>
      </c>
      <c r="E265" s="99"/>
      <c r="F265" s="96"/>
      <c r="G265" s="62"/>
      <c r="H265" s="62"/>
      <c r="I265" s="62"/>
      <c r="J265" s="62"/>
      <c r="K265" s="62"/>
      <c r="L265" s="62"/>
      <c r="M265" s="1"/>
    </row>
    <row r="266" spans="1:13" x14ac:dyDescent="0.35">
      <c r="A266" s="474" t="s">
        <v>6</v>
      </c>
      <c r="B266" s="474"/>
      <c r="C266" s="474"/>
      <c r="D266" s="474"/>
      <c r="E266" s="105" t="s">
        <v>6</v>
      </c>
      <c r="F266" s="105" t="s">
        <v>6</v>
      </c>
      <c r="G266" s="56" t="s">
        <v>6</v>
      </c>
      <c r="H266" s="57" t="s">
        <v>6</v>
      </c>
      <c r="I266" s="59"/>
      <c r="J266" s="63">
        <v>1791</v>
      </c>
      <c r="K266" s="62"/>
      <c r="L266" s="62"/>
      <c r="M266" s="1"/>
    </row>
    <row r="267" spans="1:13" ht="48" x14ac:dyDescent="0.35">
      <c r="A267" s="67"/>
      <c r="B267" s="68" t="s">
        <v>209</v>
      </c>
      <c r="C267" s="62"/>
      <c r="D267" s="62"/>
      <c r="E267" s="62"/>
      <c r="F267" s="62"/>
      <c r="G267" s="62"/>
      <c r="H267" s="62"/>
      <c r="I267" s="62"/>
      <c r="J267" s="62"/>
      <c r="K267" s="62"/>
      <c r="L267" s="62"/>
      <c r="M267" s="1"/>
    </row>
    <row r="268" spans="1:13" x14ac:dyDescent="0.35">
      <c r="A268" s="54">
        <v>43387</v>
      </c>
      <c r="B268" s="55" t="s">
        <v>175</v>
      </c>
      <c r="C268" s="55" t="s">
        <v>6</v>
      </c>
      <c r="D268" s="56" t="s">
        <v>6</v>
      </c>
      <c r="E268" s="56" t="s">
        <v>6</v>
      </c>
      <c r="F268" s="55" t="s">
        <v>6</v>
      </c>
      <c r="G268" s="55" t="s">
        <v>51</v>
      </c>
      <c r="H268" s="57" t="s">
        <v>210</v>
      </c>
      <c r="I268" s="58">
        <v>337900</v>
      </c>
      <c r="J268" s="59"/>
      <c r="K268" s="62"/>
      <c r="L268" s="62"/>
      <c r="M268" s="1"/>
    </row>
    <row r="269" spans="1:13" x14ac:dyDescent="0.35">
      <c r="A269" s="54"/>
      <c r="B269" s="56" t="s">
        <v>53</v>
      </c>
      <c r="C269" s="56" t="s">
        <v>211</v>
      </c>
      <c r="D269" s="57" t="s">
        <v>206</v>
      </c>
      <c r="E269" s="60">
        <v>337900</v>
      </c>
      <c r="F269" s="61" t="s">
        <v>56</v>
      </c>
      <c r="G269" s="62"/>
      <c r="H269" s="62"/>
      <c r="I269" s="62"/>
      <c r="J269" s="62"/>
      <c r="K269" s="62"/>
      <c r="L269" s="62"/>
      <c r="M269" s="1"/>
    </row>
    <row r="270" spans="1:13" x14ac:dyDescent="0.35">
      <c r="A270" s="56" t="s">
        <v>6</v>
      </c>
      <c r="B270" s="55" t="s">
        <v>189</v>
      </c>
      <c r="C270" s="55" t="s">
        <v>6</v>
      </c>
      <c r="D270" s="56" t="s">
        <v>6</v>
      </c>
      <c r="E270" s="56" t="s">
        <v>6</v>
      </c>
      <c r="F270" s="55" t="s">
        <v>6</v>
      </c>
      <c r="G270" s="56" t="s">
        <v>6</v>
      </c>
      <c r="H270" s="57" t="s">
        <v>6</v>
      </c>
      <c r="I270" s="59"/>
      <c r="J270" s="63">
        <v>280000</v>
      </c>
      <c r="K270" s="62"/>
      <c r="L270" s="62"/>
      <c r="M270" s="1"/>
    </row>
    <row r="271" spans="1:13" x14ac:dyDescent="0.35">
      <c r="A271" s="54"/>
      <c r="B271" s="64" t="s">
        <v>190</v>
      </c>
      <c r="C271" s="69">
        <v>5</v>
      </c>
      <c r="D271" s="70">
        <v>56000</v>
      </c>
      <c r="E271" s="60">
        <v>280000</v>
      </c>
      <c r="F271" s="62"/>
      <c r="G271" s="62"/>
      <c r="H271" s="62"/>
      <c r="I271" s="62"/>
      <c r="J271" s="62"/>
      <c r="K271" s="62"/>
      <c r="L271" s="62"/>
      <c r="M271" s="1"/>
    </row>
    <row r="272" spans="1:13" x14ac:dyDescent="0.35">
      <c r="A272" s="54"/>
      <c r="B272" s="56" t="s">
        <v>51</v>
      </c>
      <c r="C272" s="62"/>
      <c r="D272" s="62"/>
      <c r="E272" s="62"/>
      <c r="F272" s="62"/>
      <c r="G272" s="62"/>
      <c r="H272" s="62"/>
      <c r="I272" s="62"/>
      <c r="J272" s="62"/>
      <c r="K272" s="62"/>
      <c r="L272" s="62"/>
      <c r="M272" s="1"/>
    </row>
    <row r="273" spans="1:13" x14ac:dyDescent="0.35">
      <c r="A273" s="54"/>
      <c r="B273" s="56" t="s">
        <v>59</v>
      </c>
      <c r="C273" s="60">
        <v>280000</v>
      </c>
      <c r="D273" s="61" t="s">
        <v>60</v>
      </c>
      <c r="E273" s="62"/>
      <c r="F273" s="62"/>
      <c r="G273" s="62"/>
      <c r="H273" s="62"/>
      <c r="I273" s="62"/>
      <c r="J273" s="62"/>
      <c r="K273" s="62"/>
      <c r="L273" s="62"/>
      <c r="M273" s="1"/>
    </row>
    <row r="274" spans="1:13" x14ac:dyDescent="0.35">
      <c r="A274" s="56" t="s">
        <v>6</v>
      </c>
      <c r="B274" s="55" t="s">
        <v>207</v>
      </c>
      <c r="C274" s="55" t="s">
        <v>6</v>
      </c>
      <c r="D274" s="56" t="s">
        <v>6</v>
      </c>
      <c r="E274" s="56" t="s">
        <v>6</v>
      </c>
      <c r="F274" s="55" t="s">
        <v>6</v>
      </c>
      <c r="G274" s="56" t="s">
        <v>6</v>
      </c>
      <c r="H274" s="57" t="s">
        <v>6</v>
      </c>
      <c r="I274" s="59"/>
      <c r="J274" s="63">
        <v>51275</v>
      </c>
      <c r="K274" s="62"/>
      <c r="L274" s="62"/>
      <c r="M274" s="1"/>
    </row>
    <row r="275" spans="1:13" x14ac:dyDescent="0.35">
      <c r="A275" s="54"/>
      <c r="B275" s="64" t="s">
        <v>208</v>
      </c>
      <c r="C275" s="69">
        <v>1</v>
      </c>
      <c r="D275" s="70">
        <v>51275</v>
      </c>
      <c r="E275" s="60">
        <v>51275</v>
      </c>
      <c r="F275" s="62"/>
      <c r="G275" s="62"/>
      <c r="H275" s="62"/>
      <c r="I275" s="62"/>
      <c r="J275" s="62"/>
      <c r="K275" s="62"/>
      <c r="L275" s="62"/>
      <c r="M275" s="1"/>
    </row>
    <row r="276" spans="1:13" x14ac:dyDescent="0.35">
      <c r="A276" s="54"/>
      <c r="B276" s="56" t="s">
        <v>51</v>
      </c>
      <c r="C276" s="62"/>
      <c r="D276" s="62"/>
      <c r="E276" s="62"/>
      <c r="F276" s="62"/>
      <c r="G276" s="62"/>
      <c r="H276" s="62"/>
      <c r="I276" s="62"/>
      <c r="J276" s="62"/>
      <c r="K276" s="62"/>
      <c r="L276" s="62"/>
      <c r="M276" s="1"/>
    </row>
    <row r="277" spans="1:13" x14ac:dyDescent="0.35">
      <c r="A277" s="54"/>
      <c r="B277" s="56" t="s">
        <v>59</v>
      </c>
      <c r="C277" s="60">
        <v>51275</v>
      </c>
      <c r="D277" s="61" t="s">
        <v>60</v>
      </c>
      <c r="E277" s="62"/>
      <c r="F277" s="62"/>
      <c r="G277" s="62"/>
      <c r="H277" s="62"/>
      <c r="I277" s="62"/>
      <c r="J277" s="62"/>
      <c r="K277" s="62"/>
      <c r="L277" s="62"/>
      <c r="M277" s="1"/>
    </row>
    <row r="278" spans="1:13" x14ac:dyDescent="0.35">
      <c r="A278" s="56" t="s">
        <v>6</v>
      </c>
      <c r="B278" s="55" t="s">
        <v>61</v>
      </c>
      <c r="C278" s="55" t="s">
        <v>6</v>
      </c>
      <c r="D278" s="56" t="s">
        <v>6</v>
      </c>
      <c r="E278" s="56" t="s">
        <v>6</v>
      </c>
      <c r="F278" s="55" t="s">
        <v>6</v>
      </c>
      <c r="G278" s="56" t="s">
        <v>6</v>
      </c>
      <c r="H278" s="57" t="s">
        <v>6</v>
      </c>
      <c r="I278" s="59"/>
      <c r="J278" s="63">
        <v>6625</v>
      </c>
      <c r="K278" s="62"/>
      <c r="L278" s="62"/>
      <c r="M278" s="1"/>
    </row>
    <row r="279" spans="1:13" ht="48" x14ac:dyDescent="0.35">
      <c r="A279" s="67"/>
      <c r="B279" s="68" t="s">
        <v>212</v>
      </c>
      <c r="C279" s="62"/>
      <c r="D279" s="62"/>
      <c r="E279" s="62"/>
      <c r="F279" s="62"/>
      <c r="G279" s="62"/>
      <c r="H279" s="62"/>
      <c r="I279" s="62"/>
      <c r="J279" s="62"/>
      <c r="K279" s="62"/>
      <c r="L279" s="62"/>
      <c r="M279" s="1"/>
    </row>
    <row r="280" spans="1:13" x14ac:dyDescent="0.35">
      <c r="A280" s="54">
        <v>43387</v>
      </c>
      <c r="B280" s="55" t="s">
        <v>213</v>
      </c>
      <c r="C280" s="55" t="s">
        <v>6</v>
      </c>
      <c r="D280" s="56" t="s">
        <v>6</v>
      </c>
      <c r="E280" s="56" t="s">
        <v>6</v>
      </c>
      <c r="F280" s="55" t="s">
        <v>6</v>
      </c>
      <c r="G280" s="55" t="s">
        <v>51</v>
      </c>
      <c r="H280" s="57" t="s">
        <v>214</v>
      </c>
      <c r="I280" s="58">
        <v>60400</v>
      </c>
      <c r="J280" s="59"/>
      <c r="K280" s="62"/>
      <c r="L280" s="1"/>
      <c r="M280" s="1"/>
    </row>
    <row r="281" spans="1:13" x14ac:dyDescent="0.35">
      <c r="A281" s="54"/>
      <c r="B281" s="56" t="s">
        <v>53</v>
      </c>
      <c r="C281" s="56" t="s">
        <v>215</v>
      </c>
      <c r="D281" s="57" t="s">
        <v>206</v>
      </c>
      <c r="E281" s="60">
        <v>60400</v>
      </c>
      <c r="F281" s="61" t="s">
        <v>56</v>
      </c>
      <c r="G281" s="62"/>
      <c r="H281" s="62"/>
      <c r="I281" s="62"/>
      <c r="J281" s="62"/>
      <c r="K281" s="62"/>
      <c r="L281" s="1"/>
      <c r="M281" s="1"/>
    </row>
    <row r="282" spans="1:13" x14ac:dyDescent="0.35">
      <c r="A282" s="56" t="s">
        <v>6</v>
      </c>
      <c r="B282" s="55" t="s">
        <v>76</v>
      </c>
      <c r="C282" s="55" t="s">
        <v>6</v>
      </c>
      <c r="D282" s="56" t="s">
        <v>6</v>
      </c>
      <c r="E282" s="56" t="s">
        <v>6</v>
      </c>
      <c r="F282" s="55" t="s">
        <v>6</v>
      </c>
      <c r="G282" s="56" t="s">
        <v>6</v>
      </c>
      <c r="H282" s="57" t="s">
        <v>6</v>
      </c>
      <c r="I282" s="59"/>
      <c r="J282" s="63">
        <v>12157</v>
      </c>
      <c r="K282" s="62"/>
      <c r="L282" s="1"/>
      <c r="M282" s="1"/>
    </row>
    <row r="283" spans="1:13" x14ac:dyDescent="0.35">
      <c r="A283" s="54"/>
      <c r="B283" s="64" t="s">
        <v>77</v>
      </c>
      <c r="C283" s="65">
        <v>40</v>
      </c>
      <c r="D283" s="66">
        <v>303.93</v>
      </c>
      <c r="E283" s="60">
        <v>12157</v>
      </c>
      <c r="F283" s="62"/>
      <c r="G283" s="62"/>
      <c r="H283" s="62"/>
      <c r="I283" s="62"/>
      <c r="J283" s="62"/>
      <c r="K283" s="62"/>
      <c r="L283" s="1"/>
      <c r="M283" s="1"/>
    </row>
    <row r="284" spans="1:13" x14ac:dyDescent="0.35">
      <c r="A284" s="54"/>
      <c r="B284" s="56" t="s">
        <v>51</v>
      </c>
      <c r="C284" s="62"/>
      <c r="D284" s="62"/>
      <c r="E284" s="62"/>
      <c r="F284" s="62"/>
      <c r="G284" s="62"/>
      <c r="H284" s="62"/>
      <c r="I284" s="62"/>
      <c r="J284" s="62"/>
      <c r="K284" s="62"/>
      <c r="L284" s="1"/>
      <c r="M284" s="1"/>
    </row>
    <row r="285" spans="1:13" x14ac:dyDescent="0.35">
      <c r="A285" s="54"/>
      <c r="B285" s="56" t="s">
        <v>59</v>
      </c>
      <c r="C285" s="60">
        <v>12157</v>
      </c>
      <c r="D285" s="61" t="s">
        <v>60</v>
      </c>
      <c r="E285" s="62"/>
      <c r="F285" s="62"/>
      <c r="G285" s="62"/>
      <c r="H285" s="62"/>
      <c r="I285" s="62"/>
      <c r="J285" s="62"/>
      <c r="K285" s="62"/>
      <c r="L285" s="1"/>
      <c r="M285" s="1"/>
    </row>
    <row r="286" spans="1:13" x14ac:dyDescent="0.35">
      <c r="A286" s="56" t="s">
        <v>6</v>
      </c>
      <c r="B286" s="55" t="s">
        <v>78</v>
      </c>
      <c r="C286" s="55" t="s">
        <v>6</v>
      </c>
      <c r="D286" s="56" t="s">
        <v>6</v>
      </c>
      <c r="E286" s="56" t="s">
        <v>6</v>
      </c>
      <c r="F286" s="55" t="s">
        <v>6</v>
      </c>
      <c r="G286" s="56" t="s">
        <v>6</v>
      </c>
      <c r="H286" s="57" t="s">
        <v>6</v>
      </c>
      <c r="I286" s="59"/>
      <c r="J286" s="63">
        <v>47059</v>
      </c>
      <c r="K286" s="62"/>
      <c r="L286" s="1"/>
      <c r="M286" s="1"/>
    </row>
    <row r="287" spans="1:13" x14ac:dyDescent="0.35">
      <c r="A287" s="54"/>
      <c r="B287" s="64" t="s">
        <v>79</v>
      </c>
      <c r="C287" s="65">
        <v>160</v>
      </c>
      <c r="D287" s="66">
        <v>294.12</v>
      </c>
      <c r="E287" s="60">
        <v>47059</v>
      </c>
      <c r="F287" s="62"/>
      <c r="G287" s="62"/>
      <c r="H287" s="62"/>
      <c r="I287" s="62"/>
      <c r="J287" s="62"/>
      <c r="K287" s="62"/>
      <c r="L287" s="1"/>
      <c r="M287" s="1"/>
    </row>
    <row r="288" spans="1:13" x14ac:dyDescent="0.35">
      <c r="A288" s="54"/>
      <c r="B288" s="56" t="s">
        <v>51</v>
      </c>
      <c r="C288" s="62"/>
      <c r="D288" s="62"/>
      <c r="E288" s="62"/>
      <c r="F288" s="62"/>
      <c r="G288" s="62"/>
      <c r="H288" s="62"/>
      <c r="I288" s="62"/>
      <c r="J288" s="62"/>
      <c r="K288" s="62"/>
      <c r="L288" s="1"/>
      <c r="M288" s="1"/>
    </row>
    <row r="289" spans="1:13" x14ac:dyDescent="0.35">
      <c r="A289" s="54"/>
      <c r="B289" s="56" t="s">
        <v>59</v>
      </c>
      <c r="C289" s="60">
        <v>47059</v>
      </c>
      <c r="D289" s="61" t="s">
        <v>60</v>
      </c>
      <c r="E289" s="62"/>
      <c r="F289" s="62"/>
      <c r="G289" s="62"/>
      <c r="H289" s="62"/>
      <c r="I289" s="62"/>
      <c r="J289" s="62"/>
      <c r="K289" s="62"/>
      <c r="L289" s="1"/>
      <c r="M289" s="1"/>
    </row>
    <row r="290" spans="1:13" x14ac:dyDescent="0.35">
      <c r="A290" s="56" t="s">
        <v>6</v>
      </c>
      <c r="B290" s="55" t="s">
        <v>61</v>
      </c>
      <c r="C290" s="55" t="s">
        <v>6</v>
      </c>
      <c r="D290" s="56" t="s">
        <v>6</v>
      </c>
      <c r="E290" s="56" t="s">
        <v>6</v>
      </c>
      <c r="F290" s="55" t="s">
        <v>6</v>
      </c>
      <c r="G290" s="56" t="s">
        <v>6</v>
      </c>
      <c r="H290" s="57" t="s">
        <v>6</v>
      </c>
      <c r="I290" s="59"/>
      <c r="J290" s="63">
        <v>1184</v>
      </c>
      <c r="K290" s="62"/>
      <c r="L290" s="1"/>
      <c r="M290" s="1"/>
    </row>
    <row r="291" spans="1:13" ht="36" x14ac:dyDescent="0.35">
      <c r="A291" s="67"/>
      <c r="B291" s="68" t="s">
        <v>216</v>
      </c>
      <c r="C291" s="62"/>
      <c r="D291" s="62"/>
      <c r="E291" s="62"/>
      <c r="F291" s="62"/>
      <c r="G291" s="62"/>
      <c r="H291" s="62"/>
      <c r="I291" s="62"/>
      <c r="J291" s="62"/>
      <c r="K291" s="62"/>
      <c r="L291" s="1"/>
      <c r="M291" s="1"/>
    </row>
    <row r="292" spans="1:13" x14ac:dyDescent="0.35">
      <c r="A292" s="54">
        <v>43387</v>
      </c>
      <c r="B292" s="55" t="s">
        <v>217</v>
      </c>
      <c r="C292" s="55" t="s">
        <v>6</v>
      </c>
      <c r="D292" s="56" t="s">
        <v>6</v>
      </c>
      <c r="E292" s="56" t="s">
        <v>6</v>
      </c>
      <c r="F292" s="55" t="s">
        <v>6</v>
      </c>
      <c r="G292" s="55" t="s">
        <v>51</v>
      </c>
      <c r="H292" s="57" t="s">
        <v>218</v>
      </c>
      <c r="I292" s="58">
        <v>6500</v>
      </c>
      <c r="J292" s="59"/>
      <c r="K292" s="1"/>
      <c r="L292" s="1"/>
      <c r="M292" s="1"/>
    </row>
    <row r="293" spans="1:13" x14ac:dyDescent="0.35">
      <c r="A293" s="54"/>
      <c r="B293" s="56" t="s">
        <v>53</v>
      </c>
      <c r="C293" s="56" t="s">
        <v>219</v>
      </c>
      <c r="D293" s="57" t="s">
        <v>206</v>
      </c>
      <c r="E293" s="60">
        <v>6500</v>
      </c>
      <c r="F293" s="61" t="s">
        <v>56</v>
      </c>
      <c r="G293" s="62"/>
      <c r="H293" s="62"/>
      <c r="I293" s="62"/>
      <c r="J293" s="62"/>
      <c r="K293" s="1"/>
      <c r="L293" s="1"/>
      <c r="M293" s="1"/>
    </row>
    <row r="294" spans="1:13" x14ac:dyDescent="0.35">
      <c r="A294" s="56" t="s">
        <v>6</v>
      </c>
      <c r="B294" s="55" t="s">
        <v>76</v>
      </c>
      <c r="C294" s="55" t="s">
        <v>6</v>
      </c>
      <c r="D294" s="56" t="s">
        <v>6</v>
      </c>
      <c r="E294" s="56" t="s">
        <v>6</v>
      </c>
      <c r="F294" s="55" t="s">
        <v>6</v>
      </c>
      <c r="G294" s="56" t="s">
        <v>6</v>
      </c>
      <c r="H294" s="57" t="s">
        <v>6</v>
      </c>
      <c r="I294" s="59"/>
      <c r="J294" s="63">
        <v>6373</v>
      </c>
      <c r="K294" s="1"/>
      <c r="L294" s="1"/>
      <c r="M294" s="1"/>
    </row>
    <row r="295" spans="1:13" x14ac:dyDescent="0.35">
      <c r="A295" s="54"/>
      <c r="B295" s="64" t="s">
        <v>77</v>
      </c>
      <c r="C295" s="65">
        <v>20</v>
      </c>
      <c r="D295" s="66">
        <v>318.64999999999998</v>
      </c>
      <c r="E295" s="60">
        <v>6373</v>
      </c>
      <c r="F295" s="62"/>
      <c r="G295" s="62"/>
      <c r="H295" s="62"/>
      <c r="I295" s="62"/>
      <c r="J295" s="62"/>
      <c r="K295" s="1"/>
      <c r="L295" s="1"/>
      <c r="M295" s="1"/>
    </row>
    <row r="296" spans="1:13" x14ac:dyDescent="0.35">
      <c r="A296" s="54"/>
      <c r="B296" s="56" t="s">
        <v>51</v>
      </c>
      <c r="C296" s="62"/>
      <c r="D296" s="62"/>
      <c r="E296" s="62"/>
      <c r="F296" s="62"/>
      <c r="G296" s="62"/>
      <c r="H296" s="62"/>
      <c r="I296" s="62"/>
      <c r="J296" s="62"/>
      <c r="K296" s="1"/>
      <c r="L296" s="1"/>
      <c r="M296" s="1"/>
    </row>
    <row r="297" spans="1:13" x14ac:dyDescent="0.35">
      <c r="A297" s="54"/>
      <c r="B297" s="56" t="s">
        <v>59</v>
      </c>
      <c r="C297" s="60">
        <v>6373</v>
      </c>
      <c r="D297" s="61" t="s">
        <v>60</v>
      </c>
      <c r="E297" s="62"/>
      <c r="F297" s="62"/>
      <c r="G297" s="62"/>
      <c r="H297" s="62"/>
      <c r="I297" s="62"/>
      <c r="J297" s="62"/>
      <c r="K297" s="1"/>
      <c r="L297" s="1"/>
      <c r="M297" s="1"/>
    </row>
    <row r="298" spans="1:13" x14ac:dyDescent="0.35">
      <c r="A298" s="56" t="s">
        <v>6</v>
      </c>
      <c r="B298" s="55" t="s">
        <v>61</v>
      </c>
      <c r="C298" s="55" t="s">
        <v>6</v>
      </c>
      <c r="D298" s="56" t="s">
        <v>6</v>
      </c>
      <c r="E298" s="56" t="s">
        <v>6</v>
      </c>
      <c r="F298" s="55" t="s">
        <v>6</v>
      </c>
      <c r="G298" s="56" t="s">
        <v>6</v>
      </c>
      <c r="H298" s="57" t="s">
        <v>6</v>
      </c>
      <c r="I298" s="59"/>
      <c r="J298" s="63">
        <v>127</v>
      </c>
      <c r="K298" s="1"/>
      <c r="L298" s="1"/>
      <c r="M298" s="1"/>
    </row>
    <row r="299" spans="1:13" ht="36" x14ac:dyDescent="0.35">
      <c r="A299" s="67"/>
      <c r="B299" s="68" t="s">
        <v>220</v>
      </c>
      <c r="C299" s="62"/>
      <c r="D299" s="62"/>
      <c r="E299" s="62"/>
      <c r="F299" s="62"/>
      <c r="G299" s="62"/>
      <c r="H299" s="62"/>
      <c r="I299" s="62"/>
      <c r="J299" s="62"/>
      <c r="K299" s="1"/>
      <c r="L299" s="1"/>
      <c r="M299" s="1"/>
    </row>
    <row r="300" spans="1:13" x14ac:dyDescent="0.35">
      <c r="A300" s="54">
        <v>43387</v>
      </c>
      <c r="B300" s="55" t="s">
        <v>95</v>
      </c>
      <c r="C300" s="55" t="s">
        <v>6</v>
      </c>
      <c r="D300" s="56" t="s">
        <v>6</v>
      </c>
      <c r="E300" s="56" t="s">
        <v>6</v>
      </c>
      <c r="F300" s="55" t="s">
        <v>6</v>
      </c>
      <c r="G300" s="55" t="s">
        <v>51</v>
      </c>
      <c r="H300" s="57" t="s">
        <v>221</v>
      </c>
      <c r="I300" s="58">
        <v>212100</v>
      </c>
      <c r="J300" s="59"/>
      <c r="K300" s="1"/>
      <c r="L300" s="1"/>
      <c r="M300" s="1"/>
    </row>
    <row r="301" spans="1:13" x14ac:dyDescent="0.35">
      <c r="A301" s="54"/>
      <c r="B301" s="56" t="s">
        <v>53</v>
      </c>
      <c r="C301" s="56" t="s">
        <v>222</v>
      </c>
      <c r="D301" s="57" t="s">
        <v>223</v>
      </c>
      <c r="E301" s="60">
        <v>212100</v>
      </c>
      <c r="F301" s="61" t="s">
        <v>56</v>
      </c>
      <c r="G301" s="62"/>
      <c r="H301" s="62"/>
      <c r="I301" s="62"/>
      <c r="J301" s="62"/>
      <c r="K301" s="1"/>
      <c r="L301" s="1"/>
      <c r="M301" s="1"/>
    </row>
    <row r="302" spans="1:13" x14ac:dyDescent="0.35">
      <c r="A302" s="56" t="s">
        <v>6</v>
      </c>
      <c r="B302" s="55" t="s">
        <v>189</v>
      </c>
      <c r="C302" s="55" t="s">
        <v>6</v>
      </c>
      <c r="D302" s="56" t="s">
        <v>6</v>
      </c>
      <c r="E302" s="56" t="s">
        <v>6</v>
      </c>
      <c r="F302" s="55" t="s">
        <v>6</v>
      </c>
      <c r="G302" s="56" t="s">
        <v>6</v>
      </c>
      <c r="H302" s="57" t="s">
        <v>6</v>
      </c>
      <c r="I302" s="59"/>
      <c r="J302" s="63">
        <v>102941</v>
      </c>
      <c r="K302" s="1"/>
      <c r="L302" s="1"/>
      <c r="M302" s="1"/>
    </row>
    <row r="303" spans="1:13" x14ac:dyDescent="0.35">
      <c r="A303" s="54"/>
      <c r="B303" s="64" t="s">
        <v>190</v>
      </c>
      <c r="C303" s="69">
        <v>2</v>
      </c>
      <c r="D303" s="70">
        <v>51470.5</v>
      </c>
      <c r="E303" s="60">
        <v>102941</v>
      </c>
      <c r="F303" s="62"/>
      <c r="G303" s="62"/>
      <c r="H303" s="62"/>
      <c r="I303" s="62"/>
      <c r="J303" s="62"/>
      <c r="K303" s="1"/>
      <c r="L303" s="1"/>
      <c r="M303" s="1"/>
    </row>
    <row r="304" spans="1:13" x14ac:dyDescent="0.35">
      <c r="A304" s="54"/>
      <c r="B304" s="56" t="s">
        <v>51</v>
      </c>
      <c r="C304" s="62"/>
      <c r="D304" s="62"/>
      <c r="E304" s="62"/>
      <c r="F304" s="62"/>
      <c r="G304" s="62"/>
      <c r="H304" s="62"/>
      <c r="I304" s="62"/>
      <c r="J304" s="62"/>
      <c r="K304" s="1"/>
      <c r="L304" s="1"/>
      <c r="M304" s="1"/>
    </row>
    <row r="305" spans="1:13" x14ac:dyDescent="0.35">
      <c r="A305" s="54"/>
      <c r="B305" s="56" t="s">
        <v>59</v>
      </c>
      <c r="C305" s="60">
        <v>102941</v>
      </c>
      <c r="D305" s="61" t="s">
        <v>60</v>
      </c>
      <c r="E305" s="62"/>
      <c r="F305" s="62"/>
      <c r="G305" s="62"/>
      <c r="H305" s="62"/>
      <c r="I305" s="62"/>
      <c r="J305" s="62"/>
      <c r="K305" s="1"/>
      <c r="L305" s="1"/>
      <c r="M305" s="1"/>
    </row>
    <row r="306" spans="1:13" x14ac:dyDescent="0.35">
      <c r="A306" s="56" t="s">
        <v>6</v>
      </c>
      <c r="B306" s="55" t="s">
        <v>112</v>
      </c>
      <c r="C306" s="55" t="s">
        <v>6</v>
      </c>
      <c r="D306" s="56" t="s">
        <v>6</v>
      </c>
      <c r="E306" s="56" t="s">
        <v>6</v>
      </c>
      <c r="F306" s="55" t="s">
        <v>6</v>
      </c>
      <c r="G306" s="56" t="s">
        <v>6</v>
      </c>
      <c r="H306" s="57" t="s">
        <v>6</v>
      </c>
      <c r="I306" s="59"/>
      <c r="J306" s="63">
        <v>105000</v>
      </c>
      <c r="K306" s="1"/>
      <c r="L306" s="1"/>
      <c r="M306" s="1"/>
    </row>
    <row r="307" spans="1:13" x14ac:dyDescent="0.35">
      <c r="A307" s="54"/>
      <c r="B307" s="64" t="s">
        <v>113</v>
      </c>
      <c r="C307" s="69">
        <v>3</v>
      </c>
      <c r="D307" s="70">
        <v>35000</v>
      </c>
      <c r="E307" s="60">
        <v>105000</v>
      </c>
      <c r="F307" s="62"/>
      <c r="G307" s="62"/>
      <c r="H307" s="62"/>
      <c r="I307" s="62"/>
      <c r="J307" s="62"/>
      <c r="K307" s="1"/>
      <c r="L307" s="1"/>
      <c r="M307" s="1"/>
    </row>
    <row r="308" spans="1:13" x14ac:dyDescent="0.35">
      <c r="A308" s="54"/>
      <c r="B308" s="56" t="s">
        <v>51</v>
      </c>
      <c r="C308" s="62"/>
      <c r="D308" s="62"/>
      <c r="E308" s="62"/>
      <c r="F308" s="62"/>
      <c r="G308" s="62"/>
      <c r="H308" s="62"/>
      <c r="I308" s="62"/>
      <c r="J308" s="62"/>
      <c r="K308" s="1"/>
      <c r="L308" s="1"/>
      <c r="M308" s="1"/>
    </row>
    <row r="309" spans="1:13" x14ac:dyDescent="0.35">
      <c r="A309" s="54"/>
      <c r="B309" s="56" t="s">
        <v>59</v>
      </c>
      <c r="C309" s="60">
        <v>105000</v>
      </c>
      <c r="D309" s="61" t="s">
        <v>60</v>
      </c>
      <c r="E309" s="62"/>
      <c r="F309" s="62"/>
      <c r="G309" s="62"/>
      <c r="H309" s="62"/>
      <c r="I309" s="62"/>
      <c r="J309" s="62"/>
      <c r="K309" s="1"/>
      <c r="L309" s="1"/>
      <c r="M309" s="1"/>
    </row>
    <row r="310" spans="1:13" x14ac:dyDescent="0.35">
      <c r="A310" s="56" t="s">
        <v>6</v>
      </c>
      <c r="B310" s="55" t="s">
        <v>61</v>
      </c>
      <c r="C310" s="55" t="s">
        <v>6</v>
      </c>
      <c r="D310" s="56" t="s">
        <v>6</v>
      </c>
      <c r="E310" s="56" t="s">
        <v>6</v>
      </c>
      <c r="F310" s="55" t="s">
        <v>6</v>
      </c>
      <c r="G310" s="56" t="s">
        <v>6</v>
      </c>
      <c r="H310" s="57" t="s">
        <v>6</v>
      </c>
      <c r="I310" s="59"/>
      <c r="J310" s="63">
        <v>4159</v>
      </c>
      <c r="K310" s="1"/>
      <c r="L310" s="1"/>
      <c r="M310" s="1"/>
    </row>
    <row r="311" spans="1:13" ht="48" x14ac:dyDescent="0.35">
      <c r="A311" s="67"/>
      <c r="B311" s="68" t="s">
        <v>224</v>
      </c>
      <c r="C311" s="62"/>
      <c r="D311" s="62"/>
      <c r="E311" s="62"/>
      <c r="F311" s="62"/>
      <c r="G311" s="62"/>
      <c r="H311" s="62"/>
      <c r="I311" s="62"/>
      <c r="J311" s="62"/>
      <c r="K311" s="1"/>
      <c r="L311" s="1"/>
      <c r="M311" s="1"/>
    </row>
    <row r="312" spans="1:13" s="71" customFormat="1" x14ac:dyDescent="0.35">
      <c r="A312" s="54">
        <v>43387</v>
      </c>
      <c r="B312" s="55" t="s">
        <v>225</v>
      </c>
      <c r="C312" s="55" t="s">
        <v>6</v>
      </c>
      <c r="D312" s="56" t="s">
        <v>6</v>
      </c>
      <c r="E312" s="56" t="s">
        <v>6</v>
      </c>
      <c r="F312" s="55" t="s">
        <v>6</v>
      </c>
      <c r="G312" s="55" t="s">
        <v>51</v>
      </c>
      <c r="H312" s="57" t="s">
        <v>226</v>
      </c>
      <c r="I312" s="58">
        <v>36600</v>
      </c>
      <c r="J312" s="59"/>
      <c r="K312" s="62"/>
      <c r="L312" s="62"/>
      <c r="M312" s="62"/>
    </row>
    <row r="313" spans="1:13" s="71" customFormat="1" x14ac:dyDescent="0.35">
      <c r="A313" s="54"/>
      <c r="B313" s="56" t="s">
        <v>53</v>
      </c>
      <c r="C313" s="56" t="s">
        <v>227</v>
      </c>
      <c r="D313" s="57" t="s">
        <v>223</v>
      </c>
      <c r="E313" s="60">
        <v>36600</v>
      </c>
      <c r="F313" s="61" t="s">
        <v>56</v>
      </c>
      <c r="G313" s="62"/>
      <c r="H313" s="62"/>
      <c r="I313" s="62"/>
      <c r="J313" s="62"/>
      <c r="K313" s="62"/>
      <c r="L313" s="62"/>
      <c r="M313" s="62"/>
    </row>
    <row r="314" spans="1:13" s="71" customFormat="1" x14ac:dyDescent="0.35">
      <c r="A314" s="56" t="s">
        <v>6</v>
      </c>
      <c r="B314" s="55" t="s">
        <v>76</v>
      </c>
      <c r="C314" s="55" t="s">
        <v>6</v>
      </c>
      <c r="D314" s="56" t="s">
        <v>6</v>
      </c>
      <c r="E314" s="56" t="s">
        <v>6</v>
      </c>
      <c r="F314" s="55" t="s">
        <v>6</v>
      </c>
      <c r="G314" s="56" t="s">
        <v>6</v>
      </c>
      <c r="H314" s="57" t="s">
        <v>6</v>
      </c>
      <c r="I314" s="59"/>
      <c r="J314" s="63">
        <v>18235</v>
      </c>
      <c r="K314" s="62"/>
      <c r="L314" s="62"/>
      <c r="M314" s="62"/>
    </row>
    <row r="315" spans="1:13" s="71" customFormat="1" x14ac:dyDescent="0.35">
      <c r="A315" s="54"/>
      <c r="B315" s="64" t="s">
        <v>77</v>
      </c>
      <c r="C315" s="65">
        <v>60</v>
      </c>
      <c r="D315" s="66">
        <v>303.92</v>
      </c>
      <c r="E315" s="60">
        <v>18235</v>
      </c>
      <c r="F315" s="62"/>
      <c r="G315" s="62"/>
      <c r="H315" s="62"/>
      <c r="I315" s="62"/>
      <c r="J315" s="62"/>
      <c r="K315" s="62"/>
      <c r="L315" s="62"/>
      <c r="M315" s="62"/>
    </row>
    <row r="316" spans="1:13" s="71" customFormat="1" x14ac:dyDescent="0.35">
      <c r="A316" s="54"/>
      <c r="B316" s="56" t="s">
        <v>51</v>
      </c>
      <c r="C316" s="62"/>
      <c r="D316" s="62"/>
      <c r="E316" s="62"/>
      <c r="F316" s="62"/>
      <c r="G316" s="62"/>
      <c r="H316" s="62"/>
      <c r="I316" s="62"/>
      <c r="J316" s="62"/>
      <c r="K316" s="62"/>
      <c r="L316" s="62"/>
      <c r="M316" s="62"/>
    </row>
    <row r="317" spans="1:13" s="71" customFormat="1" x14ac:dyDescent="0.35">
      <c r="A317" s="54"/>
      <c r="B317" s="56" t="s">
        <v>59</v>
      </c>
      <c r="C317" s="60">
        <v>18235</v>
      </c>
      <c r="D317" s="61" t="s">
        <v>60</v>
      </c>
      <c r="E317" s="62"/>
      <c r="F317" s="62"/>
      <c r="G317" s="62"/>
      <c r="H317" s="62"/>
      <c r="I317" s="62"/>
      <c r="J317" s="62"/>
      <c r="K317" s="62"/>
      <c r="L317" s="62"/>
      <c r="M317" s="62"/>
    </row>
    <row r="318" spans="1:13" s="71" customFormat="1" x14ac:dyDescent="0.35">
      <c r="A318" s="56" t="s">
        <v>6</v>
      </c>
      <c r="B318" s="55" t="s">
        <v>78</v>
      </c>
      <c r="C318" s="55" t="s">
        <v>6</v>
      </c>
      <c r="D318" s="56" t="s">
        <v>6</v>
      </c>
      <c r="E318" s="56" t="s">
        <v>6</v>
      </c>
      <c r="F318" s="55" t="s">
        <v>6</v>
      </c>
      <c r="G318" s="56" t="s">
        <v>6</v>
      </c>
      <c r="H318" s="57" t="s">
        <v>6</v>
      </c>
      <c r="I318" s="59"/>
      <c r="J318" s="63">
        <v>17647</v>
      </c>
      <c r="K318" s="62"/>
      <c r="L318" s="62"/>
      <c r="M318" s="62"/>
    </row>
    <row r="319" spans="1:13" s="71" customFormat="1" x14ac:dyDescent="0.35">
      <c r="A319" s="54"/>
      <c r="B319" s="64" t="s">
        <v>79</v>
      </c>
      <c r="C319" s="65">
        <v>60</v>
      </c>
      <c r="D319" s="66">
        <v>294.12</v>
      </c>
      <c r="E319" s="60">
        <v>17647</v>
      </c>
      <c r="F319" s="62"/>
      <c r="G319" s="62"/>
      <c r="H319" s="62"/>
      <c r="I319" s="62"/>
      <c r="J319" s="62"/>
      <c r="K319" s="62"/>
      <c r="L319" s="62"/>
      <c r="M319" s="62"/>
    </row>
    <row r="320" spans="1:13" s="71" customFormat="1" x14ac:dyDescent="0.35">
      <c r="A320" s="54"/>
      <c r="B320" s="56" t="s">
        <v>51</v>
      </c>
      <c r="C320" s="62"/>
      <c r="D320" s="62"/>
      <c r="E320" s="62"/>
      <c r="F320" s="62"/>
      <c r="G320" s="62"/>
      <c r="H320" s="62"/>
      <c r="I320" s="62"/>
      <c r="J320" s="62"/>
      <c r="K320" s="62"/>
      <c r="L320" s="62"/>
      <c r="M320" s="62"/>
    </row>
    <row r="321" spans="1:17" s="71" customFormat="1" x14ac:dyDescent="0.35">
      <c r="A321" s="54"/>
      <c r="B321" s="56" t="s">
        <v>59</v>
      </c>
      <c r="C321" s="60">
        <v>17647</v>
      </c>
      <c r="D321" s="61" t="s">
        <v>60</v>
      </c>
      <c r="E321" s="62"/>
      <c r="F321" s="62"/>
      <c r="G321" s="62"/>
      <c r="H321" s="62"/>
      <c r="I321" s="62"/>
      <c r="J321" s="62"/>
      <c r="K321" s="62"/>
      <c r="L321" s="62"/>
      <c r="M321" s="62"/>
    </row>
    <row r="322" spans="1:17" s="71" customFormat="1" x14ac:dyDescent="0.35">
      <c r="A322" s="56" t="s">
        <v>6</v>
      </c>
      <c r="B322" s="55" t="s">
        <v>61</v>
      </c>
      <c r="C322" s="55" t="s">
        <v>6</v>
      </c>
      <c r="D322" s="56" t="s">
        <v>6</v>
      </c>
      <c r="E322" s="56" t="s">
        <v>6</v>
      </c>
      <c r="F322" s="55" t="s">
        <v>6</v>
      </c>
      <c r="G322" s="56" t="s">
        <v>6</v>
      </c>
      <c r="H322" s="57" t="s">
        <v>6</v>
      </c>
      <c r="I322" s="59"/>
      <c r="J322" s="63">
        <v>718</v>
      </c>
      <c r="K322" s="62"/>
      <c r="L322" s="62"/>
      <c r="M322" s="62"/>
    </row>
    <row r="323" spans="1:17" s="71" customFormat="1" ht="35.5" customHeight="1" x14ac:dyDescent="0.35">
      <c r="A323" s="67"/>
      <c r="B323" s="68" t="s">
        <v>228</v>
      </c>
      <c r="C323" s="62"/>
      <c r="D323" s="62"/>
      <c r="E323" s="62"/>
      <c r="F323" s="62"/>
      <c r="G323" s="62"/>
      <c r="H323" s="62"/>
      <c r="I323" s="62"/>
      <c r="J323" s="62"/>
      <c r="K323" s="62"/>
      <c r="L323" s="62"/>
      <c r="M323" s="62"/>
    </row>
    <row r="324" spans="1:17" s="71" customFormat="1" x14ac:dyDescent="0.35">
      <c r="A324" s="54">
        <v>43387</v>
      </c>
      <c r="B324" s="55" t="s">
        <v>63</v>
      </c>
      <c r="C324" s="55" t="s">
        <v>6</v>
      </c>
      <c r="D324" s="56" t="s">
        <v>6</v>
      </c>
      <c r="E324" s="56" t="s">
        <v>6</v>
      </c>
      <c r="F324" s="55" t="s">
        <v>6</v>
      </c>
      <c r="G324" s="55" t="s">
        <v>51</v>
      </c>
      <c r="H324" s="57" t="s">
        <v>229</v>
      </c>
      <c r="I324" s="58">
        <v>39000</v>
      </c>
      <c r="J324" s="59"/>
      <c r="K324" s="62"/>
      <c r="L324" s="62"/>
      <c r="M324" s="62"/>
    </row>
    <row r="325" spans="1:17" s="71" customFormat="1" x14ac:dyDescent="0.35">
      <c r="A325" s="54"/>
      <c r="B325" s="56" t="s">
        <v>53</v>
      </c>
      <c r="C325" s="56" t="s">
        <v>230</v>
      </c>
      <c r="D325" s="57" t="s">
        <v>231</v>
      </c>
      <c r="E325" s="60">
        <v>39000</v>
      </c>
      <c r="F325" s="61" t="s">
        <v>56</v>
      </c>
      <c r="G325" s="62"/>
      <c r="H325" s="62"/>
      <c r="I325" s="62"/>
      <c r="J325" s="62"/>
      <c r="K325" s="62"/>
      <c r="L325" s="62"/>
      <c r="M325" s="62"/>
    </row>
    <row r="326" spans="1:17" s="71" customFormat="1" x14ac:dyDescent="0.35">
      <c r="A326" s="56" t="s">
        <v>6</v>
      </c>
      <c r="B326" s="55" t="s">
        <v>191</v>
      </c>
      <c r="C326" s="55" t="s">
        <v>6</v>
      </c>
      <c r="D326" s="56" t="s">
        <v>6</v>
      </c>
      <c r="E326" s="56" t="s">
        <v>6</v>
      </c>
      <c r="F326" s="55" t="s">
        <v>6</v>
      </c>
      <c r="G326" s="56" t="s">
        <v>6</v>
      </c>
      <c r="H326" s="57" t="s">
        <v>6</v>
      </c>
      <c r="I326" s="59"/>
      <c r="J326" s="63">
        <v>38235</v>
      </c>
      <c r="K326" s="62"/>
      <c r="L326" s="62"/>
      <c r="M326" s="62"/>
    </row>
    <row r="327" spans="1:17" s="71" customFormat="1" x14ac:dyDescent="0.35">
      <c r="A327" s="54"/>
      <c r="B327" s="64" t="s">
        <v>192</v>
      </c>
      <c r="C327" s="65">
        <v>100</v>
      </c>
      <c r="D327" s="66">
        <v>382.35</v>
      </c>
      <c r="E327" s="60">
        <v>38235</v>
      </c>
      <c r="F327" s="62"/>
      <c r="G327" s="62"/>
      <c r="H327" s="62"/>
      <c r="I327" s="62"/>
      <c r="J327" s="62"/>
      <c r="K327" s="62"/>
      <c r="L327" s="62"/>
      <c r="M327" s="62"/>
    </row>
    <row r="328" spans="1:17" s="71" customFormat="1" x14ac:dyDescent="0.35">
      <c r="A328" s="54"/>
      <c r="B328" s="56" t="s">
        <v>51</v>
      </c>
      <c r="C328" s="62"/>
      <c r="D328" s="62"/>
      <c r="E328" s="62"/>
      <c r="F328" s="62"/>
      <c r="G328" s="62"/>
      <c r="H328" s="62"/>
      <c r="I328" s="62"/>
      <c r="J328" s="62"/>
      <c r="K328" s="62"/>
      <c r="L328" s="62"/>
      <c r="M328" s="62"/>
    </row>
    <row r="329" spans="1:17" s="71" customFormat="1" x14ac:dyDescent="0.35">
      <c r="A329" s="54"/>
      <c r="B329" s="56" t="s">
        <v>59</v>
      </c>
      <c r="C329" s="60">
        <v>38235</v>
      </c>
      <c r="D329" s="61" t="s">
        <v>60</v>
      </c>
      <c r="E329" s="62"/>
      <c r="F329" s="62"/>
      <c r="G329" s="62"/>
      <c r="H329" s="62"/>
      <c r="I329" s="62"/>
      <c r="J329" s="62"/>
      <c r="K329" s="62"/>
      <c r="L329" s="62"/>
      <c r="M329" s="62"/>
    </row>
    <row r="330" spans="1:17" s="71" customFormat="1" x14ac:dyDescent="0.35">
      <c r="A330" s="56" t="s">
        <v>6</v>
      </c>
      <c r="B330" s="55" t="s">
        <v>61</v>
      </c>
      <c r="C330" s="55" t="s">
        <v>6</v>
      </c>
      <c r="D330" s="56" t="s">
        <v>6</v>
      </c>
      <c r="E330" s="56" t="s">
        <v>6</v>
      </c>
      <c r="F330" s="55" t="s">
        <v>6</v>
      </c>
      <c r="G330" s="56" t="s">
        <v>6</v>
      </c>
      <c r="H330" s="57" t="s">
        <v>6</v>
      </c>
      <c r="I330" s="59"/>
      <c r="J330" s="63">
        <v>765</v>
      </c>
      <c r="K330" s="62"/>
      <c r="L330" s="62"/>
      <c r="M330" s="62"/>
    </row>
    <row r="331" spans="1:17" s="71" customFormat="1" ht="36" x14ac:dyDescent="0.35">
      <c r="A331" s="67"/>
      <c r="B331" s="68" t="s">
        <v>232</v>
      </c>
      <c r="C331" s="62"/>
      <c r="D331" s="62"/>
      <c r="E331" s="62"/>
      <c r="F331" s="62"/>
      <c r="G331" s="62"/>
      <c r="H331" s="62"/>
      <c r="I331" s="62"/>
      <c r="J331" s="62"/>
      <c r="K331" s="62"/>
      <c r="L331" s="62"/>
      <c r="M331" s="62"/>
    </row>
    <row r="332" spans="1:17" x14ac:dyDescent="0.35">
      <c r="A332" s="54">
        <v>43387</v>
      </c>
      <c r="B332" s="55" t="s">
        <v>115</v>
      </c>
      <c r="C332" s="55" t="s">
        <v>6</v>
      </c>
      <c r="D332" s="56" t="s">
        <v>6</v>
      </c>
      <c r="E332" s="56" t="s">
        <v>6</v>
      </c>
      <c r="F332" s="55" t="s">
        <v>6</v>
      </c>
      <c r="G332" s="55" t="s">
        <v>51</v>
      </c>
      <c r="H332" s="57" t="s">
        <v>233</v>
      </c>
      <c r="I332" s="58">
        <v>159600</v>
      </c>
      <c r="J332" s="59"/>
      <c r="K332" s="62"/>
      <c r="L332" s="62"/>
      <c r="M332" s="62"/>
      <c r="N332" s="71"/>
      <c r="O332" s="71"/>
      <c r="P332" s="71"/>
      <c r="Q332" s="71"/>
    </row>
    <row r="333" spans="1:17" x14ac:dyDescent="0.35">
      <c r="A333" s="54"/>
      <c r="B333" s="56" t="s">
        <v>53</v>
      </c>
      <c r="C333" s="56" t="s">
        <v>234</v>
      </c>
      <c r="D333" s="57" t="s">
        <v>235</v>
      </c>
      <c r="E333" s="60">
        <v>159600</v>
      </c>
      <c r="F333" s="61" t="s">
        <v>56</v>
      </c>
      <c r="G333" s="62"/>
      <c r="H333" s="62"/>
      <c r="I333" s="62"/>
      <c r="J333" s="62"/>
      <c r="K333" s="62"/>
      <c r="L333" s="62"/>
      <c r="M333" s="62"/>
      <c r="N333" s="71"/>
      <c r="O333" s="71"/>
      <c r="P333" s="71"/>
      <c r="Q333" s="71"/>
    </row>
    <row r="334" spans="1:17" x14ac:dyDescent="0.35">
      <c r="A334" s="56" t="s">
        <v>6</v>
      </c>
      <c r="B334" s="55" t="s">
        <v>120</v>
      </c>
      <c r="C334" s="55" t="s">
        <v>6</v>
      </c>
      <c r="D334" s="56" t="s">
        <v>6</v>
      </c>
      <c r="E334" s="56" t="s">
        <v>6</v>
      </c>
      <c r="F334" s="55" t="s">
        <v>6</v>
      </c>
      <c r="G334" s="56" t="s">
        <v>6</v>
      </c>
      <c r="H334" s="57" t="s">
        <v>6</v>
      </c>
      <c r="I334" s="59"/>
      <c r="J334" s="63">
        <v>156471</v>
      </c>
      <c r="K334" s="62"/>
      <c r="L334" s="62"/>
      <c r="M334" s="62"/>
      <c r="N334" s="71"/>
      <c r="O334" s="71"/>
      <c r="P334" s="71"/>
      <c r="Q334" s="71"/>
    </row>
    <row r="335" spans="1:17" x14ac:dyDescent="0.35">
      <c r="A335" s="54"/>
      <c r="B335" s="64" t="s">
        <v>121</v>
      </c>
      <c r="C335" s="69">
        <v>4</v>
      </c>
      <c r="D335" s="70">
        <v>39117.75</v>
      </c>
      <c r="E335" s="60">
        <v>156471</v>
      </c>
      <c r="F335" s="62"/>
      <c r="G335" s="62"/>
      <c r="H335" s="62"/>
      <c r="I335" s="62"/>
      <c r="J335" s="62"/>
      <c r="K335" s="62"/>
      <c r="L335" s="62"/>
      <c r="M335" s="62"/>
      <c r="N335" s="71"/>
      <c r="O335" s="71"/>
      <c r="P335" s="71"/>
      <c r="Q335" s="71"/>
    </row>
    <row r="336" spans="1:17" x14ac:dyDescent="0.35">
      <c r="A336" s="54"/>
      <c r="B336" s="56" t="s">
        <v>51</v>
      </c>
      <c r="C336" s="62"/>
      <c r="D336" s="62"/>
      <c r="E336" s="62"/>
      <c r="F336" s="62"/>
      <c r="G336" s="62"/>
      <c r="H336" s="62"/>
      <c r="I336" s="62"/>
      <c r="J336" s="62"/>
      <c r="K336" s="62"/>
      <c r="L336" s="62"/>
      <c r="M336" s="62"/>
      <c r="N336" s="71"/>
      <c r="O336" s="71"/>
      <c r="P336" s="71"/>
      <c r="Q336" s="71"/>
    </row>
    <row r="337" spans="1:17" x14ac:dyDescent="0.35">
      <c r="A337" s="54"/>
      <c r="B337" s="56" t="s">
        <v>59</v>
      </c>
      <c r="C337" s="60">
        <v>156471</v>
      </c>
      <c r="D337" s="61" t="s">
        <v>60</v>
      </c>
      <c r="E337" s="62"/>
      <c r="F337" s="62"/>
      <c r="G337" s="62"/>
      <c r="H337" s="62"/>
      <c r="I337" s="62"/>
      <c r="J337" s="62"/>
      <c r="K337" s="62"/>
      <c r="L337" s="62"/>
      <c r="M337" s="62"/>
      <c r="N337" s="71"/>
      <c r="O337" s="71"/>
      <c r="P337" s="71"/>
      <c r="Q337" s="71"/>
    </row>
    <row r="338" spans="1:17" x14ac:dyDescent="0.35">
      <c r="A338" s="56" t="s">
        <v>6</v>
      </c>
      <c r="B338" s="55" t="s">
        <v>61</v>
      </c>
      <c r="C338" s="55" t="s">
        <v>6</v>
      </c>
      <c r="D338" s="56" t="s">
        <v>6</v>
      </c>
      <c r="E338" s="56" t="s">
        <v>6</v>
      </c>
      <c r="F338" s="55" t="s">
        <v>6</v>
      </c>
      <c r="G338" s="56" t="s">
        <v>6</v>
      </c>
      <c r="H338" s="57" t="s">
        <v>6</v>
      </c>
      <c r="I338" s="59"/>
      <c r="J338" s="63">
        <v>3129</v>
      </c>
      <c r="K338" s="62"/>
      <c r="L338" s="62"/>
      <c r="M338" s="62"/>
      <c r="N338" s="71"/>
      <c r="O338" s="71"/>
      <c r="P338" s="71"/>
      <c r="Q338" s="71"/>
    </row>
    <row r="339" spans="1:17" ht="36" x14ac:dyDescent="0.35">
      <c r="A339" s="67"/>
      <c r="B339" s="68" t="s">
        <v>236</v>
      </c>
      <c r="C339" s="62"/>
      <c r="D339" s="62"/>
      <c r="E339" s="62"/>
      <c r="F339" s="62"/>
      <c r="G339" s="62"/>
      <c r="H339" s="62"/>
      <c r="I339" s="62"/>
      <c r="J339" s="62"/>
      <c r="K339" s="62"/>
      <c r="L339" s="62"/>
      <c r="M339" s="62"/>
      <c r="N339" s="71"/>
      <c r="O339" s="71"/>
      <c r="P339" s="71"/>
      <c r="Q339" s="71"/>
    </row>
    <row r="340" spans="1:17" x14ac:dyDescent="0.35">
      <c r="A340" s="54">
        <v>43387</v>
      </c>
      <c r="B340" s="55" t="s">
        <v>237</v>
      </c>
      <c r="C340" s="55" t="s">
        <v>6</v>
      </c>
      <c r="D340" s="56" t="s">
        <v>6</v>
      </c>
      <c r="E340" s="56" t="s">
        <v>6</v>
      </c>
      <c r="F340" s="55" t="s">
        <v>6</v>
      </c>
      <c r="G340" s="55" t="s">
        <v>51</v>
      </c>
      <c r="H340" s="57" t="s">
        <v>238</v>
      </c>
      <c r="I340" s="58">
        <v>301000</v>
      </c>
      <c r="J340" s="59"/>
      <c r="K340" s="62"/>
      <c r="L340" s="62"/>
      <c r="M340" s="1"/>
    </row>
    <row r="341" spans="1:17" x14ac:dyDescent="0.35">
      <c r="A341" s="54"/>
      <c r="B341" s="56" t="s">
        <v>53</v>
      </c>
      <c r="C341" s="56" t="s">
        <v>239</v>
      </c>
      <c r="D341" s="57" t="s">
        <v>235</v>
      </c>
      <c r="E341" s="60">
        <v>301000</v>
      </c>
      <c r="F341" s="61" t="s">
        <v>56</v>
      </c>
      <c r="G341" s="62"/>
      <c r="H341" s="62"/>
      <c r="I341" s="62"/>
      <c r="J341" s="62"/>
      <c r="K341" s="62"/>
      <c r="L341" s="62"/>
      <c r="M341" s="1"/>
    </row>
    <row r="342" spans="1:17" x14ac:dyDescent="0.35">
      <c r="A342" s="56" t="s">
        <v>6</v>
      </c>
      <c r="B342" s="55" t="s">
        <v>144</v>
      </c>
      <c r="C342" s="55" t="s">
        <v>6</v>
      </c>
      <c r="D342" s="56" t="s">
        <v>6</v>
      </c>
      <c r="E342" s="56" t="s">
        <v>6</v>
      </c>
      <c r="F342" s="55" t="s">
        <v>6</v>
      </c>
      <c r="G342" s="56" t="s">
        <v>6</v>
      </c>
      <c r="H342" s="57" t="s">
        <v>6</v>
      </c>
      <c r="I342" s="59"/>
      <c r="J342" s="63">
        <v>295098</v>
      </c>
      <c r="K342" s="62"/>
      <c r="L342" s="62"/>
      <c r="M342" s="1"/>
    </row>
    <row r="343" spans="1:17" x14ac:dyDescent="0.35">
      <c r="A343" s="54"/>
      <c r="B343" s="64" t="s">
        <v>145</v>
      </c>
      <c r="C343" s="69">
        <v>7</v>
      </c>
      <c r="D343" s="70">
        <v>42156.86</v>
      </c>
      <c r="E343" s="60">
        <v>295098</v>
      </c>
      <c r="F343" s="62"/>
      <c r="G343" s="62"/>
      <c r="H343" s="62"/>
      <c r="I343" s="62"/>
      <c r="J343" s="62"/>
      <c r="K343" s="62"/>
      <c r="L343" s="62"/>
      <c r="M343" s="1"/>
    </row>
    <row r="344" spans="1:17" x14ac:dyDescent="0.35">
      <c r="A344" s="54"/>
      <c r="B344" s="56" t="s">
        <v>51</v>
      </c>
      <c r="C344" s="62"/>
      <c r="D344" s="62"/>
      <c r="E344" s="62"/>
      <c r="F344" s="62"/>
      <c r="G344" s="62"/>
      <c r="H344" s="62"/>
      <c r="I344" s="62"/>
      <c r="J344" s="62"/>
      <c r="K344" s="62"/>
      <c r="L344" s="62"/>
      <c r="M344" s="1"/>
    </row>
    <row r="345" spans="1:17" x14ac:dyDescent="0.35">
      <c r="A345" s="54"/>
      <c r="B345" s="56" t="s">
        <v>59</v>
      </c>
      <c r="C345" s="60">
        <v>295098</v>
      </c>
      <c r="D345" s="61" t="s">
        <v>60</v>
      </c>
      <c r="E345" s="62"/>
      <c r="F345" s="62"/>
      <c r="G345" s="62"/>
      <c r="H345" s="62"/>
      <c r="I345" s="62"/>
      <c r="J345" s="62"/>
      <c r="K345" s="62"/>
      <c r="L345" s="62"/>
      <c r="M345" s="1"/>
    </row>
    <row r="346" spans="1:17" x14ac:dyDescent="0.35">
      <c r="A346" s="56" t="s">
        <v>6</v>
      </c>
      <c r="B346" s="55" t="s">
        <v>61</v>
      </c>
      <c r="C346" s="55" t="s">
        <v>6</v>
      </c>
      <c r="D346" s="56" t="s">
        <v>6</v>
      </c>
      <c r="E346" s="56" t="s">
        <v>6</v>
      </c>
      <c r="F346" s="55" t="s">
        <v>6</v>
      </c>
      <c r="G346" s="56" t="s">
        <v>6</v>
      </c>
      <c r="H346" s="57" t="s">
        <v>6</v>
      </c>
      <c r="I346" s="59"/>
      <c r="J346" s="63">
        <v>5902</v>
      </c>
      <c r="K346" s="62"/>
      <c r="L346" s="62"/>
      <c r="M346" s="1"/>
    </row>
    <row r="347" spans="1:17" ht="36" x14ac:dyDescent="0.35">
      <c r="A347" s="67"/>
      <c r="B347" s="68" t="s">
        <v>240</v>
      </c>
      <c r="C347" s="62"/>
      <c r="D347" s="62"/>
      <c r="E347" s="62"/>
      <c r="F347" s="62"/>
      <c r="G347" s="62"/>
      <c r="H347" s="62"/>
      <c r="I347" s="62"/>
      <c r="J347" s="62"/>
      <c r="K347" s="62"/>
      <c r="L347" s="62"/>
      <c r="M347" s="1"/>
    </row>
    <row r="348" spans="1:17" x14ac:dyDescent="0.35">
      <c r="A348" s="54">
        <v>43387</v>
      </c>
      <c r="B348" s="55" t="s">
        <v>95</v>
      </c>
      <c r="C348" s="55" t="s">
        <v>6</v>
      </c>
      <c r="D348" s="56" t="s">
        <v>6</v>
      </c>
      <c r="E348" s="56" t="s">
        <v>6</v>
      </c>
      <c r="F348" s="55" t="s">
        <v>6</v>
      </c>
      <c r="G348" s="55" t="s">
        <v>51</v>
      </c>
      <c r="H348" s="57" t="s">
        <v>241</v>
      </c>
      <c r="I348" s="58">
        <v>52500</v>
      </c>
      <c r="J348" s="59"/>
      <c r="K348" s="62"/>
      <c r="L348" s="62"/>
      <c r="M348" s="1"/>
    </row>
    <row r="349" spans="1:17" x14ac:dyDescent="0.35">
      <c r="A349" s="54"/>
      <c r="B349" s="56" t="s">
        <v>53</v>
      </c>
      <c r="C349" s="56" t="s">
        <v>242</v>
      </c>
      <c r="D349" s="57" t="s">
        <v>235</v>
      </c>
      <c r="E349" s="60">
        <v>52500</v>
      </c>
      <c r="F349" s="61" t="s">
        <v>56</v>
      </c>
      <c r="G349" s="62"/>
      <c r="H349" s="62"/>
      <c r="I349" s="62"/>
      <c r="J349" s="62"/>
      <c r="K349" s="62"/>
      <c r="L349" s="62"/>
      <c r="M349" s="1"/>
    </row>
    <row r="350" spans="1:17" x14ac:dyDescent="0.35">
      <c r="A350" s="56" t="s">
        <v>6</v>
      </c>
      <c r="B350" s="55" t="s">
        <v>189</v>
      </c>
      <c r="C350" s="55" t="s">
        <v>6</v>
      </c>
      <c r="D350" s="56" t="s">
        <v>6</v>
      </c>
      <c r="E350" s="56" t="s">
        <v>6</v>
      </c>
      <c r="F350" s="55" t="s">
        <v>6</v>
      </c>
      <c r="G350" s="56" t="s">
        <v>6</v>
      </c>
      <c r="H350" s="57" t="s">
        <v>6</v>
      </c>
      <c r="I350" s="59"/>
      <c r="J350" s="63">
        <v>51471</v>
      </c>
      <c r="K350" s="62"/>
      <c r="L350" s="62"/>
      <c r="M350" s="1"/>
    </row>
    <row r="351" spans="1:17" x14ac:dyDescent="0.35">
      <c r="A351" s="54"/>
      <c r="B351" s="64" t="s">
        <v>190</v>
      </c>
      <c r="C351" s="69">
        <v>1</v>
      </c>
      <c r="D351" s="70">
        <v>51471</v>
      </c>
      <c r="E351" s="60">
        <v>51471</v>
      </c>
      <c r="F351" s="62"/>
      <c r="G351" s="62"/>
      <c r="H351" s="62"/>
      <c r="I351" s="62"/>
      <c r="J351" s="62"/>
      <c r="K351" s="62"/>
      <c r="L351" s="62"/>
      <c r="M351" s="1"/>
    </row>
    <row r="352" spans="1:17" x14ac:dyDescent="0.35">
      <c r="A352" s="54"/>
      <c r="B352" s="56" t="s">
        <v>51</v>
      </c>
      <c r="C352" s="62"/>
      <c r="D352" s="62"/>
      <c r="E352" s="62"/>
      <c r="F352" s="62"/>
      <c r="G352" s="62"/>
      <c r="H352" s="62"/>
      <c r="I352" s="62"/>
      <c r="J352" s="62"/>
      <c r="K352" s="62"/>
      <c r="L352" s="62"/>
      <c r="M352" s="1"/>
    </row>
    <row r="353" spans="1:13" x14ac:dyDescent="0.35">
      <c r="A353" s="54"/>
      <c r="B353" s="56" t="s">
        <v>59</v>
      </c>
      <c r="C353" s="60">
        <v>51471</v>
      </c>
      <c r="D353" s="61" t="s">
        <v>60</v>
      </c>
      <c r="E353" s="62"/>
      <c r="F353" s="62"/>
      <c r="G353" s="62"/>
      <c r="H353" s="62"/>
      <c r="I353" s="62"/>
      <c r="J353" s="62"/>
      <c r="K353" s="62"/>
      <c r="L353" s="62"/>
      <c r="M353" s="1"/>
    </row>
    <row r="354" spans="1:13" x14ac:dyDescent="0.35">
      <c r="A354" s="56" t="s">
        <v>6</v>
      </c>
      <c r="B354" s="55" t="s">
        <v>61</v>
      </c>
      <c r="C354" s="55" t="s">
        <v>6</v>
      </c>
      <c r="D354" s="56" t="s">
        <v>6</v>
      </c>
      <c r="E354" s="56" t="s">
        <v>6</v>
      </c>
      <c r="F354" s="55" t="s">
        <v>6</v>
      </c>
      <c r="G354" s="56" t="s">
        <v>6</v>
      </c>
      <c r="H354" s="57" t="s">
        <v>6</v>
      </c>
      <c r="I354" s="59"/>
      <c r="J354" s="63">
        <v>1029</v>
      </c>
      <c r="K354" s="62"/>
      <c r="L354" s="62"/>
      <c r="M354" s="1"/>
    </row>
    <row r="355" spans="1:13" ht="36" x14ac:dyDescent="0.35">
      <c r="A355" s="67"/>
      <c r="B355" s="68" t="s">
        <v>243</v>
      </c>
      <c r="C355" s="62"/>
      <c r="D355" s="62"/>
      <c r="E355" s="62"/>
      <c r="F355" s="62"/>
      <c r="G355" s="62"/>
      <c r="H355" s="62"/>
      <c r="I355" s="62"/>
      <c r="J355" s="62"/>
      <c r="K355" s="62"/>
      <c r="L355" s="62"/>
      <c r="M355" s="1"/>
    </row>
    <row r="356" spans="1:13" x14ac:dyDescent="0.35">
      <c r="A356" s="54">
        <v>43388</v>
      </c>
      <c r="B356" s="55" t="s">
        <v>244</v>
      </c>
      <c r="C356" s="55" t="s">
        <v>6</v>
      </c>
      <c r="D356" s="56" t="s">
        <v>6</v>
      </c>
      <c r="E356" s="56" t="s">
        <v>6</v>
      </c>
      <c r="F356" s="55" t="s">
        <v>6</v>
      </c>
      <c r="G356" s="55" t="s">
        <v>51</v>
      </c>
      <c r="H356" s="57" t="s">
        <v>245</v>
      </c>
      <c r="I356" s="58">
        <v>88200</v>
      </c>
      <c r="J356" s="59"/>
      <c r="K356" s="62"/>
      <c r="L356" s="62"/>
      <c r="M356" s="1"/>
    </row>
    <row r="357" spans="1:13" s="71" customFormat="1" x14ac:dyDescent="0.35">
      <c r="A357" s="54"/>
      <c r="B357" s="56" t="s">
        <v>53</v>
      </c>
      <c r="C357" s="56" t="s">
        <v>246</v>
      </c>
      <c r="D357" s="57" t="s">
        <v>247</v>
      </c>
      <c r="E357" s="60">
        <v>88200</v>
      </c>
      <c r="F357" s="61" t="s">
        <v>56</v>
      </c>
      <c r="G357" s="62"/>
      <c r="H357" s="62"/>
      <c r="I357" s="62"/>
      <c r="J357" s="62"/>
      <c r="K357" s="62"/>
      <c r="L357" s="62"/>
      <c r="M357" s="62"/>
    </row>
    <row r="358" spans="1:13" s="71" customFormat="1" x14ac:dyDescent="0.35">
      <c r="A358" s="56" t="s">
        <v>6</v>
      </c>
      <c r="B358" s="55" t="s">
        <v>76</v>
      </c>
      <c r="C358" s="55" t="s">
        <v>6</v>
      </c>
      <c r="D358" s="56" t="s">
        <v>6</v>
      </c>
      <c r="E358" s="56" t="s">
        <v>6</v>
      </c>
      <c r="F358" s="55" t="s">
        <v>6</v>
      </c>
      <c r="G358" s="56" t="s">
        <v>6</v>
      </c>
      <c r="H358" s="57" t="s">
        <v>6</v>
      </c>
      <c r="I358" s="59"/>
      <c r="J358" s="63">
        <v>30392</v>
      </c>
      <c r="K358" s="62"/>
      <c r="L358" s="62"/>
      <c r="M358" s="62"/>
    </row>
    <row r="359" spans="1:13" s="71" customFormat="1" x14ac:dyDescent="0.35">
      <c r="A359" s="54"/>
      <c r="B359" s="64" t="s">
        <v>77</v>
      </c>
      <c r="C359" s="65">
        <v>100</v>
      </c>
      <c r="D359" s="66">
        <v>303.92</v>
      </c>
      <c r="E359" s="60">
        <v>30392</v>
      </c>
      <c r="F359" s="62"/>
      <c r="G359" s="62"/>
      <c r="H359" s="62"/>
      <c r="I359" s="62"/>
      <c r="J359" s="62"/>
      <c r="K359" s="62"/>
      <c r="L359" s="62"/>
      <c r="M359" s="62"/>
    </row>
    <row r="360" spans="1:13" s="71" customFormat="1" x14ac:dyDescent="0.35">
      <c r="A360" s="54"/>
      <c r="B360" s="56" t="s">
        <v>51</v>
      </c>
      <c r="C360" s="62"/>
      <c r="D360" s="62"/>
      <c r="E360" s="62"/>
      <c r="F360" s="62"/>
      <c r="G360" s="62"/>
      <c r="H360" s="62"/>
      <c r="I360" s="62"/>
      <c r="J360" s="62"/>
      <c r="K360" s="62"/>
      <c r="L360" s="62"/>
      <c r="M360" s="62"/>
    </row>
    <row r="361" spans="1:13" s="71" customFormat="1" x14ac:dyDescent="0.35">
      <c r="A361" s="54"/>
      <c r="B361" s="56" t="s">
        <v>59</v>
      </c>
      <c r="C361" s="60">
        <v>30392</v>
      </c>
      <c r="D361" s="61" t="s">
        <v>60</v>
      </c>
      <c r="E361" s="62"/>
      <c r="F361" s="62"/>
      <c r="G361" s="62"/>
      <c r="H361" s="62"/>
      <c r="I361" s="62"/>
      <c r="J361" s="62"/>
      <c r="K361" s="62"/>
      <c r="L361" s="62"/>
      <c r="M361" s="62"/>
    </row>
    <row r="362" spans="1:13" s="71" customFormat="1" x14ac:dyDescent="0.35">
      <c r="A362" s="56" t="s">
        <v>6</v>
      </c>
      <c r="B362" s="55" t="s">
        <v>78</v>
      </c>
      <c r="C362" s="55" t="s">
        <v>6</v>
      </c>
      <c r="D362" s="56" t="s">
        <v>6</v>
      </c>
      <c r="E362" s="56" t="s">
        <v>6</v>
      </c>
      <c r="F362" s="55" t="s">
        <v>6</v>
      </c>
      <c r="G362" s="56" t="s">
        <v>6</v>
      </c>
      <c r="H362" s="57" t="s">
        <v>6</v>
      </c>
      <c r="I362" s="59"/>
      <c r="J362" s="63">
        <v>29412</v>
      </c>
      <c r="K362" s="62"/>
      <c r="L362" s="62"/>
      <c r="M362" s="62"/>
    </row>
    <row r="363" spans="1:13" s="71" customFormat="1" x14ac:dyDescent="0.35">
      <c r="A363" s="54"/>
      <c r="B363" s="64" t="s">
        <v>79</v>
      </c>
      <c r="C363" s="65">
        <v>100</v>
      </c>
      <c r="D363" s="66">
        <v>294.12</v>
      </c>
      <c r="E363" s="60">
        <v>29412</v>
      </c>
      <c r="F363" s="62"/>
      <c r="G363" s="62"/>
      <c r="H363" s="62"/>
      <c r="I363" s="62"/>
      <c r="J363" s="62"/>
      <c r="K363" s="62"/>
      <c r="L363" s="62"/>
      <c r="M363" s="62"/>
    </row>
    <row r="364" spans="1:13" s="71" customFormat="1" x14ac:dyDescent="0.35">
      <c r="A364" s="54"/>
      <c r="B364" s="56" t="s">
        <v>51</v>
      </c>
      <c r="C364" s="62"/>
      <c r="D364" s="62"/>
      <c r="E364" s="62"/>
      <c r="F364" s="62"/>
      <c r="G364" s="62"/>
      <c r="H364" s="62"/>
      <c r="I364" s="62"/>
      <c r="J364" s="62"/>
      <c r="K364" s="62"/>
      <c r="L364" s="62"/>
      <c r="M364" s="62"/>
    </row>
    <row r="365" spans="1:13" s="71" customFormat="1" x14ac:dyDescent="0.35">
      <c r="A365" s="54"/>
      <c r="B365" s="56" t="s">
        <v>59</v>
      </c>
      <c r="C365" s="60">
        <v>29412</v>
      </c>
      <c r="D365" s="61" t="s">
        <v>60</v>
      </c>
      <c r="E365" s="62"/>
      <c r="F365" s="62"/>
      <c r="G365" s="62"/>
      <c r="H365" s="62"/>
      <c r="I365" s="62"/>
      <c r="J365" s="62"/>
      <c r="K365" s="62"/>
      <c r="L365" s="62"/>
      <c r="M365" s="62"/>
    </row>
    <row r="366" spans="1:13" s="71" customFormat="1" x14ac:dyDescent="0.35">
      <c r="A366" s="56" t="s">
        <v>6</v>
      </c>
      <c r="B366" s="55" t="s">
        <v>90</v>
      </c>
      <c r="C366" s="55" t="s">
        <v>6</v>
      </c>
      <c r="D366" s="56" t="s">
        <v>6</v>
      </c>
      <c r="E366" s="56" t="s">
        <v>6</v>
      </c>
      <c r="F366" s="55" t="s">
        <v>6</v>
      </c>
      <c r="G366" s="56" t="s">
        <v>6</v>
      </c>
      <c r="H366" s="57" t="s">
        <v>6</v>
      </c>
      <c r="I366" s="59"/>
      <c r="J366" s="63">
        <v>12157</v>
      </c>
      <c r="K366" s="62"/>
      <c r="L366" s="62"/>
      <c r="M366" s="62"/>
    </row>
    <row r="367" spans="1:13" s="71" customFormat="1" x14ac:dyDescent="0.35">
      <c r="A367" s="54"/>
      <c r="B367" s="64" t="s">
        <v>91</v>
      </c>
      <c r="C367" s="65">
        <v>8</v>
      </c>
      <c r="D367" s="66">
        <v>1519.63</v>
      </c>
      <c r="E367" s="60">
        <v>12157</v>
      </c>
      <c r="F367" s="62"/>
      <c r="G367" s="62"/>
      <c r="H367" s="62"/>
      <c r="I367" s="62"/>
      <c r="J367" s="62"/>
      <c r="K367" s="62"/>
      <c r="L367" s="62"/>
      <c r="M367" s="62"/>
    </row>
    <row r="368" spans="1:13" s="71" customFormat="1" x14ac:dyDescent="0.35">
      <c r="A368" s="54"/>
      <c r="B368" s="56" t="s">
        <v>51</v>
      </c>
      <c r="C368" s="62"/>
      <c r="D368" s="62"/>
      <c r="E368" s="62"/>
      <c r="F368" s="62"/>
      <c r="G368" s="62"/>
      <c r="H368" s="62"/>
      <c r="I368" s="62"/>
      <c r="J368" s="62"/>
      <c r="K368" s="62"/>
      <c r="L368" s="62"/>
      <c r="M368" s="62"/>
    </row>
    <row r="369" spans="1:14" s="71" customFormat="1" x14ac:dyDescent="0.35">
      <c r="A369" s="54"/>
      <c r="B369" s="56" t="s">
        <v>59</v>
      </c>
      <c r="C369" s="60">
        <v>12157</v>
      </c>
      <c r="D369" s="61" t="s">
        <v>60</v>
      </c>
      <c r="E369" s="62"/>
      <c r="F369" s="62"/>
      <c r="G369" s="62"/>
      <c r="H369" s="62"/>
      <c r="I369" s="62"/>
      <c r="J369" s="62"/>
      <c r="K369" s="62"/>
      <c r="L369" s="62"/>
      <c r="M369" s="62"/>
    </row>
    <row r="370" spans="1:14" s="71" customFormat="1" x14ac:dyDescent="0.35">
      <c r="A370" s="56" t="s">
        <v>6</v>
      </c>
      <c r="B370" s="55" t="s">
        <v>84</v>
      </c>
      <c r="C370" s="55" t="s">
        <v>6</v>
      </c>
      <c r="D370" s="56" t="s">
        <v>6</v>
      </c>
      <c r="E370" s="56" t="s">
        <v>6</v>
      </c>
      <c r="F370" s="55" t="s">
        <v>6</v>
      </c>
      <c r="G370" s="56" t="s">
        <v>6</v>
      </c>
      <c r="H370" s="57" t="s">
        <v>6</v>
      </c>
      <c r="I370" s="59"/>
      <c r="J370" s="63">
        <v>5392</v>
      </c>
      <c r="K370" s="62"/>
      <c r="L370" s="62"/>
      <c r="M370" s="62"/>
    </row>
    <row r="371" spans="1:14" s="71" customFormat="1" x14ac:dyDescent="0.35">
      <c r="A371" s="54"/>
      <c r="B371" s="64" t="s">
        <v>85</v>
      </c>
      <c r="C371" s="65">
        <v>4</v>
      </c>
      <c r="D371" s="66">
        <v>1348</v>
      </c>
      <c r="E371" s="60">
        <v>5392</v>
      </c>
      <c r="F371" s="62"/>
      <c r="G371" s="62"/>
      <c r="H371" s="62"/>
      <c r="I371" s="62"/>
      <c r="J371" s="62"/>
      <c r="K371" s="62"/>
      <c r="L371" s="62"/>
      <c r="M371" s="62"/>
    </row>
    <row r="372" spans="1:14" s="71" customFormat="1" x14ac:dyDescent="0.35">
      <c r="A372" s="54"/>
      <c r="B372" s="56" t="s">
        <v>51</v>
      </c>
      <c r="C372" s="62"/>
      <c r="D372" s="62"/>
      <c r="E372" s="62"/>
      <c r="F372" s="62"/>
      <c r="G372" s="62"/>
      <c r="H372" s="62"/>
      <c r="I372" s="62"/>
      <c r="J372" s="62"/>
      <c r="K372" s="62"/>
      <c r="L372" s="62"/>
      <c r="M372" s="62"/>
    </row>
    <row r="373" spans="1:14" s="71" customFormat="1" x14ac:dyDescent="0.35">
      <c r="A373" s="54"/>
      <c r="B373" s="56" t="s">
        <v>59</v>
      </c>
      <c r="C373" s="60">
        <v>5392</v>
      </c>
      <c r="D373" s="61" t="s">
        <v>60</v>
      </c>
      <c r="E373" s="62"/>
      <c r="F373" s="62"/>
      <c r="G373" s="62"/>
      <c r="H373" s="62"/>
      <c r="I373" s="62"/>
      <c r="J373" s="62"/>
      <c r="K373" s="62"/>
      <c r="L373" s="62"/>
      <c r="M373" s="62"/>
    </row>
    <row r="374" spans="1:14" s="71" customFormat="1" x14ac:dyDescent="0.35">
      <c r="A374" s="56" t="s">
        <v>6</v>
      </c>
      <c r="B374" s="55" t="s">
        <v>168</v>
      </c>
      <c r="C374" s="55" t="s">
        <v>6</v>
      </c>
      <c r="D374" s="56" t="s">
        <v>6</v>
      </c>
      <c r="E374" s="56" t="s">
        <v>6</v>
      </c>
      <c r="F374" s="55" t="s">
        <v>6</v>
      </c>
      <c r="G374" s="56" t="s">
        <v>6</v>
      </c>
      <c r="H374" s="57" t="s">
        <v>6</v>
      </c>
      <c r="I374" s="59"/>
      <c r="J374" s="63">
        <v>4412</v>
      </c>
      <c r="K374" s="62"/>
      <c r="L374" s="62"/>
      <c r="M374" s="62"/>
    </row>
    <row r="375" spans="1:14" s="71" customFormat="1" x14ac:dyDescent="0.35">
      <c r="A375" s="54"/>
      <c r="B375" s="64" t="s">
        <v>169</v>
      </c>
      <c r="C375" s="65">
        <v>10</v>
      </c>
      <c r="D375" s="66">
        <v>441.2</v>
      </c>
      <c r="E375" s="60">
        <v>4412</v>
      </c>
      <c r="F375" s="62"/>
      <c r="G375" s="62"/>
      <c r="H375" s="62"/>
      <c r="I375" s="62"/>
      <c r="J375" s="62"/>
      <c r="K375" s="62"/>
      <c r="L375" s="62"/>
      <c r="M375" s="62"/>
    </row>
    <row r="376" spans="1:14" s="71" customFormat="1" x14ac:dyDescent="0.35">
      <c r="A376" s="54"/>
      <c r="B376" s="56" t="s">
        <v>51</v>
      </c>
      <c r="C376" s="62"/>
      <c r="D376" s="62"/>
      <c r="E376" s="62"/>
      <c r="F376" s="62"/>
      <c r="G376" s="62"/>
      <c r="H376" s="62"/>
      <c r="I376" s="62"/>
      <c r="J376" s="62"/>
      <c r="K376" s="62"/>
      <c r="L376" s="62"/>
      <c r="M376" s="62"/>
    </row>
    <row r="377" spans="1:14" s="71" customFormat="1" x14ac:dyDescent="0.35">
      <c r="A377" s="54"/>
      <c r="B377" s="56" t="s">
        <v>59</v>
      </c>
      <c r="C377" s="60">
        <v>4412</v>
      </c>
      <c r="D377" s="61" t="s">
        <v>60</v>
      </c>
      <c r="E377" s="62"/>
      <c r="F377" s="62"/>
      <c r="G377" s="62"/>
      <c r="H377" s="62"/>
      <c r="I377" s="62"/>
      <c r="J377" s="62"/>
      <c r="K377" s="62"/>
      <c r="L377" s="62"/>
      <c r="M377" s="62"/>
    </row>
    <row r="378" spans="1:14" s="71" customFormat="1" x14ac:dyDescent="0.35">
      <c r="A378" s="56" t="s">
        <v>6</v>
      </c>
      <c r="B378" s="55" t="s">
        <v>248</v>
      </c>
      <c r="C378" s="55" t="s">
        <v>6</v>
      </c>
      <c r="D378" s="56" t="s">
        <v>6</v>
      </c>
      <c r="E378" s="56" t="s">
        <v>6</v>
      </c>
      <c r="F378" s="55" t="s">
        <v>6</v>
      </c>
      <c r="G378" s="56" t="s">
        <v>6</v>
      </c>
      <c r="H378" s="57" t="s">
        <v>6</v>
      </c>
      <c r="I378" s="59"/>
      <c r="J378" s="63">
        <v>4706</v>
      </c>
      <c r="K378" s="62"/>
      <c r="L378" s="62"/>
      <c r="M378" s="62"/>
    </row>
    <row r="379" spans="1:14" s="71" customFormat="1" x14ac:dyDescent="0.35">
      <c r="A379" s="54"/>
      <c r="B379" s="64" t="s">
        <v>249</v>
      </c>
      <c r="C379" s="65">
        <v>20</v>
      </c>
      <c r="D379" s="66">
        <v>235.3</v>
      </c>
      <c r="E379" s="60">
        <v>4706</v>
      </c>
      <c r="F379" s="62"/>
      <c r="G379" s="62"/>
      <c r="H379" s="62"/>
      <c r="I379" s="62"/>
      <c r="J379" s="62"/>
      <c r="K379" s="62"/>
      <c r="L379" s="62"/>
      <c r="M379" s="62"/>
    </row>
    <row r="380" spans="1:14" s="71" customFormat="1" x14ac:dyDescent="0.35">
      <c r="A380" s="54"/>
      <c r="B380" s="56" t="s">
        <v>51</v>
      </c>
      <c r="C380" s="62"/>
      <c r="D380" s="62"/>
      <c r="E380" s="62"/>
      <c r="F380" s="62"/>
      <c r="G380" s="62"/>
      <c r="H380" s="62"/>
      <c r="I380" s="62"/>
      <c r="J380" s="62"/>
      <c r="K380" s="62"/>
      <c r="L380" s="62"/>
      <c r="M380" s="62"/>
    </row>
    <row r="381" spans="1:14" s="71" customFormat="1" x14ac:dyDescent="0.35">
      <c r="A381" s="54"/>
      <c r="B381" s="56" t="s">
        <v>59</v>
      </c>
      <c r="C381" s="60">
        <v>4706</v>
      </c>
      <c r="D381" s="61" t="s">
        <v>60</v>
      </c>
      <c r="E381" s="62"/>
      <c r="F381" s="62"/>
      <c r="G381" s="62"/>
      <c r="H381" s="62"/>
      <c r="I381" s="62"/>
      <c r="J381" s="62"/>
      <c r="K381" s="62"/>
      <c r="L381" s="62"/>
      <c r="M381" s="62"/>
    </row>
    <row r="382" spans="1:14" s="71" customFormat="1" x14ac:dyDescent="0.35">
      <c r="A382" s="56" t="s">
        <v>6</v>
      </c>
      <c r="B382" s="55" t="s">
        <v>61</v>
      </c>
      <c r="C382" s="55" t="s">
        <v>6</v>
      </c>
      <c r="D382" s="56" t="s">
        <v>6</v>
      </c>
      <c r="E382" s="56" t="s">
        <v>6</v>
      </c>
      <c r="F382" s="55" t="s">
        <v>6</v>
      </c>
      <c r="G382" s="56" t="s">
        <v>6</v>
      </c>
      <c r="H382" s="57" t="s">
        <v>6</v>
      </c>
      <c r="I382" s="59"/>
      <c r="J382" s="63">
        <v>1729</v>
      </c>
      <c r="K382" s="62"/>
      <c r="L382" s="62"/>
      <c r="M382" s="62"/>
    </row>
    <row r="383" spans="1:14" s="71" customFormat="1" ht="72" x14ac:dyDescent="0.35">
      <c r="A383" s="67"/>
      <c r="B383" s="68" t="s">
        <v>250</v>
      </c>
      <c r="C383" s="62"/>
      <c r="D383" s="62"/>
      <c r="E383" s="62"/>
      <c r="F383" s="62"/>
      <c r="G383" s="62"/>
      <c r="H383" s="62"/>
      <c r="I383" s="62"/>
      <c r="J383" s="62"/>
      <c r="K383" s="62"/>
      <c r="L383" s="62"/>
      <c r="M383" s="62"/>
    </row>
    <row r="384" spans="1:14" x14ac:dyDescent="0.35">
      <c r="A384" s="54">
        <v>43388</v>
      </c>
      <c r="B384" s="55" t="s">
        <v>95</v>
      </c>
      <c r="C384" s="55" t="s">
        <v>6</v>
      </c>
      <c r="D384" s="56" t="s">
        <v>6</v>
      </c>
      <c r="E384" s="56" t="s">
        <v>6</v>
      </c>
      <c r="F384" s="55" t="s">
        <v>6</v>
      </c>
      <c r="G384" s="55" t="s">
        <v>51</v>
      </c>
      <c r="H384" s="57" t="s">
        <v>251</v>
      </c>
      <c r="I384" s="58">
        <v>15100</v>
      </c>
      <c r="J384" s="59"/>
      <c r="K384" s="62"/>
      <c r="L384" s="62"/>
      <c r="M384" s="62"/>
      <c r="N384" s="71"/>
    </row>
    <row r="385" spans="1:14" x14ac:dyDescent="0.35">
      <c r="A385" s="54"/>
      <c r="B385" s="56" t="s">
        <v>53</v>
      </c>
      <c r="C385" s="56" t="s">
        <v>252</v>
      </c>
      <c r="D385" s="57" t="s">
        <v>247</v>
      </c>
      <c r="E385" s="60">
        <v>15100</v>
      </c>
      <c r="F385" s="61" t="s">
        <v>56</v>
      </c>
      <c r="G385" s="62"/>
      <c r="H385" s="62"/>
      <c r="I385" s="62"/>
      <c r="J385" s="62"/>
      <c r="K385" s="62"/>
      <c r="L385" s="62"/>
      <c r="M385" s="62"/>
      <c r="N385" s="71"/>
    </row>
    <row r="386" spans="1:14" x14ac:dyDescent="0.35">
      <c r="A386" s="56" t="s">
        <v>6</v>
      </c>
      <c r="B386" s="55" t="s">
        <v>90</v>
      </c>
      <c r="C386" s="55" t="s">
        <v>6</v>
      </c>
      <c r="D386" s="56" t="s">
        <v>6</v>
      </c>
      <c r="E386" s="56" t="s">
        <v>6</v>
      </c>
      <c r="F386" s="55" t="s">
        <v>6</v>
      </c>
      <c r="G386" s="56" t="s">
        <v>6</v>
      </c>
      <c r="H386" s="57" t="s">
        <v>6</v>
      </c>
      <c r="I386" s="59"/>
      <c r="J386" s="63">
        <v>3039</v>
      </c>
      <c r="K386" s="62"/>
      <c r="L386" s="62"/>
      <c r="M386" s="62"/>
      <c r="N386" s="71"/>
    </row>
    <row r="387" spans="1:14" x14ac:dyDescent="0.35">
      <c r="A387" s="54"/>
      <c r="B387" s="64" t="s">
        <v>91</v>
      </c>
      <c r="C387" s="65">
        <v>2</v>
      </c>
      <c r="D387" s="66">
        <v>1519.5</v>
      </c>
      <c r="E387" s="60">
        <v>3039</v>
      </c>
      <c r="F387" s="62"/>
      <c r="G387" s="62"/>
      <c r="H387" s="62"/>
      <c r="I387" s="62"/>
      <c r="J387" s="62"/>
      <c r="K387" s="62"/>
      <c r="L387" s="62"/>
      <c r="M387" s="62"/>
      <c r="N387" s="71"/>
    </row>
    <row r="388" spans="1:14" x14ac:dyDescent="0.35">
      <c r="A388" s="54"/>
      <c r="B388" s="56" t="s">
        <v>51</v>
      </c>
      <c r="C388" s="62"/>
      <c r="D388" s="62"/>
      <c r="E388" s="62"/>
      <c r="F388" s="62"/>
      <c r="G388" s="62"/>
      <c r="H388" s="62"/>
      <c r="I388" s="62"/>
      <c r="J388" s="62"/>
      <c r="K388" s="62"/>
      <c r="L388" s="62"/>
      <c r="M388" s="62"/>
      <c r="N388" s="71"/>
    </row>
    <row r="389" spans="1:14" x14ac:dyDescent="0.35">
      <c r="A389" s="54"/>
      <c r="B389" s="56" t="s">
        <v>59</v>
      </c>
      <c r="C389" s="60">
        <v>3039</v>
      </c>
      <c r="D389" s="61" t="s">
        <v>60</v>
      </c>
      <c r="E389" s="62"/>
      <c r="F389" s="62"/>
      <c r="G389" s="62"/>
      <c r="H389" s="62"/>
      <c r="I389" s="62"/>
      <c r="J389" s="62"/>
      <c r="K389" s="62"/>
      <c r="L389" s="62"/>
      <c r="M389" s="62"/>
      <c r="N389" s="71"/>
    </row>
    <row r="390" spans="1:14" x14ac:dyDescent="0.35">
      <c r="A390" s="56" t="s">
        <v>6</v>
      </c>
      <c r="B390" s="55" t="s">
        <v>92</v>
      </c>
      <c r="C390" s="55" t="s">
        <v>6</v>
      </c>
      <c r="D390" s="56" t="s">
        <v>6</v>
      </c>
      <c r="E390" s="56" t="s">
        <v>6</v>
      </c>
      <c r="F390" s="55" t="s">
        <v>6</v>
      </c>
      <c r="G390" s="56" t="s">
        <v>6</v>
      </c>
      <c r="H390" s="57" t="s">
        <v>6</v>
      </c>
      <c r="I390" s="59"/>
      <c r="J390" s="63">
        <v>11765</v>
      </c>
      <c r="K390" s="62"/>
      <c r="L390" s="62"/>
      <c r="M390" s="62"/>
      <c r="N390" s="71"/>
    </row>
    <row r="391" spans="1:14" x14ac:dyDescent="0.35">
      <c r="A391" s="54"/>
      <c r="B391" s="64" t="s">
        <v>93</v>
      </c>
      <c r="C391" s="72">
        <v>2</v>
      </c>
      <c r="D391" s="73">
        <v>5882.5</v>
      </c>
      <c r="E391" s="60">
        <v>11765</v>
      </c>
      <c r="F391" s="62"/>
      <c r="G391" s="62"/>
      <c r="H391" s="62"/>
      <c r="I391" s="62"/>
      <c r="J391" s="62"/>
      <c r="K391" s="62"/>
      <c r="L391" s="62"/>
      <c r="M391" s="62"/>
      <c r="N391" s="71"/>
    </row>
    <row r="392" spans="1:14" x14ac:dyDescent="0.35">
      <c r="A392" s="54"/>
      <c r="B392" s="56" t="s">
        <v>51</v>
      </c>
      <c r="C392" s="62"/>
      <c r="D392" s="62"/>
      <c r="E392" s="62"/>
      <c r="F392" s="62"/>
      <c r="G392" s="62"/>
      <c r="H392" s="62"/>
      <c r="I392" s="62"/>
      <c r="J392" s="62"/>
      <c r="K392" s="62"/>
      <c r="L392" s="62"/>
      <c r="M392" s="62"/>
      <c r="N392" s="71"/>
    </row>
    <row r="393" spans="1:14" x14ac:dyDescent="0.35">
      <c r="A393" s="54"/>
      <c r="B393" s="56" t="s">
        <v>59</v>
      </c>
      <c r="C393" s="60">
        <v>11765</v>
      </c>
      <c r="D393" s="61" t="s">
        <v>60</v>
      </c>
      <c r="E393" s="62"/>
      <c r="F393" s="62"/>
      <c r="G393" s="62"/>
      <c r="H393" s="62"/>
      <c r="I393" s="62"/>
      <c r="J393" s="62"/>
      <c r="K393" s="62"/>
      <c r="L393" s="62"/>
      <c r="M393" s="62"/>
      <c r="N393" s="71"/>
    </row>
    <row r="394" spans="1:14" x14ac:dyDescent="0.35">
      <c r="A394" s="56" t="s">
        <v>6</v>
      </c>
      <c r="B394" s="55" t="s">
        <v>61</v>
      </c>
      <c r="C394" s="55" t="s">
        <v>6</v>
      </c>
      <c r="D394" s="56" t="s">
        <v>6</v>
      </c>
      <c r="E394" s="56" t="s">
        <v>6</v>
      </c>
      <c r="F394" s="55" t="s">
        <v>6</v>
      </c>
      <c r="G394" s="56" t="s">
        <v>6</v>
      </c>
      <c r="H394" s="57" t="s">
        <v>6</v>
      </c>
      <c r="I394" s="59"/>
      <c r="J394" s="63">
        <v>296</v>
      </c>
      <c r="K394" s="62"/>
      <c r="L394" s="62"/>
      <c r="M394" s="62"/>
      <c r="N394" s="71"/>
    </row>
    <row r="395" spans="1:14" ht="72" x14ac:dyDescent="0.35">
      <c r="A395" s="67"/>
      <c r="B395" s="68" t="s">
        <v>253</v>
      </c>
      <c r="C395" s="62"/>
      <c r="D395" s="62"/>
      <c r="E395" s="62"/>
      <c r="F395" s="62"/>
      <c r="G395" s="62"/>
      <c r="H395" s="62"/>
      <c r="I395" s="62"/>
      <c r="J395" s="62"/>
      <c r="K395" s="62"/>
      <c r="L395" s="62"/>
      <c r="M395" s="62"/>
      <c r="N395" s="71"/>
    </row>
    <row r="396" spans="1:14" x14ac:dyDescent="0.35">
      <c r="A396" s="74">
        <v>43388</v>
      </c>
      <c r="B396" s="75" t="s">
        <v>254</v>
      </c>
      <c r="C396" s="75" t="s">
        <v>6</v>
      </c>
      <c r="D396" s="76" t="s">
        <v>6</v>
      </c>
      <c r="E396" s="76" t="s">
        <v>6</v>
      </c>
      <c r="F396" s="75" t="s">
        <v>6</v>
      </c>
      <c r="G396" s="75" t="s">
        <v>51</v>
      </c>
      <c r="H396" s="77" t="s">
        <v>255</v>
      </c>
      <c r="I396" s="78">
        <v>10720</v>
      </c>
      <c r="J396" s="79"/>
      <c r="K396" s="62"/>
      <c r="L396" s="62"/>
      <c r="M396" s="62"/>
    </row>
    <row r="397" spans="1:14" x14ac:dyDescent="0.35">
      <c r="A397" s="74"/>
      <c r="B397" s="76" t="s">
        <v>53</v>
      </c>
      <c r="C397" s="76" t="s">
        <v>256</v>
      </c>
      <c r="D397" s="77" t="s">
        <v>247</v>
      </c>
      <c r="E397" s="81">
        <v>10720</v>
      </c>
      <c r="F397" s="82" t="s">
        <v>56</v>
      </c>
      <c r="G397" s="80"/>
      <c r="H397" s="80"/>
      <c r="I397" s="80"/>
      <c r="J397" s="80"/>
      <c r="K397" s="62"/>
      <c r="L397" s="62"/>
      <c r="M397" s="62"/>
    </row>
    <row r="398" spans="1:14" x14ac:dyDescent="0.35">
      <c r="A398" s="76" t="s">
        <v>6</v>
      </c>
      <c r="B398" s="75" t="s">
        <v>257</v>
      </c>
      <c r="C398" s="75" t="s">
        <v>6</v>
      </c>
      <c r="D398" s="76" t="s">
        <v>6</v>
      </c>
      <c r="E398" s="76" t="s">
        <v>6</v>
      </c>
      <c r="F398" s="75" t="s">
        <v>6</v>
      </c>
      <c r="G398" s="76" t="s">
        <v>6</v>
      </c>
      <c r="H398" s="77" t="s">
        <v>6</v>
      </c>
      <c r="I398" s="79"/>
      <c r="J398" s="83">
        <v>10510</v>
      </c>
      <c r="K398" s="62"/>
      <c r="L398" s="62"/>
      <c r="M398" s="62"/>
    </row>
    <row r="399" spans="1:14" x14ac:dyDescent="0.35">
      <c r="A399" s="74"/>
      <c r="B399" s="84" t="s">
        <v>258</v>
      </c>
      <c r="C399" s="87">
        <v>2</v>
      </c>
      <c r="D399" s="88">
        <v>5255</v>
      </c>
      <c r="E399" s="81">
        <v>10510</v>
      </c>
      <c r="F399" s="80"/>
      <c r="G399" s="80"/>
      <c r="H399" s="80"/>
      <c r="I399" s="80"/>
      <c r="J399" s="80"/>
      <c r="K399" s="62"/>
      <c r="L399" s="62"/>
      <c r="M399" s="62"/>
    </row>
    <row r="400" spans="1:14" x14ac:dyDescent="0.35">
      <c r="A400" s="74"/>
      <c r="B400" s="76" t="s">
        <v>51</v>
      </c>
      <c r="C400" s="80"/>
      <c r="D400" s="80"/>
      <c r="E400" s="80"/>
      <c r="F400" s="80"/>
      <c r="G400" s="80"/>
      <c r="H400" s="80"/>
      <c r="I400" s="80"/>
      <c r="J400" s="80"/>
      <c r="K400" s="62"/>
      <c r="L400" s="62"/>
      <c r="M400" s="62"/>
    </row>
    <row r="401" spans="1:13" x14ac:dyDescent="0.35">
      <c r="A401" s="74"/>
      <c r="B401" s="76" t="s">
        <v>59</v>
      </c>
      <c r="C401" s="81">
        <v>10510</v>
      </c>
      <c r="D401" s="82" t="s">
        <v>60</v>
      </c>
      <c r="E401" s="80"/>
      <c r="F401" s="80"/>
      <c r="G401" s="80"/>
      <c r="H401" s="80"/>
      <c r="I401" s="80"/>
      <c r="J401" s="80"/>
      <c r="K401" s="62"/>
      <c r="L401" s="62"/>
      <c r="M401" s="62"/>
    </row>
    <row r="402" spans="1:13" x14ac:dyDescent="0.35">
      <c r="A402" s="76" t="s">
        <v>6</v>
      </c>
      <c r="B402" s="75" t="s">
        <v>61</v>
      </c>
      <c r="C402" s="75" t="s">
        <v>6</v>
      </c>
      <c r="D402" s="76" t="s">
        <v>6</v>
      </c>
      <c r="E402" s="76" t="s">
        <v>6</v>
      </c>
      <c r="F402" s="75" t="s">
        <v>6</v>
      </c>
      <c r="G402" s="76" t="s">
        <v>6</v>
      </c>
      <c r="H402" s="77" t="s">
        <v>6</v>
      </c>
      <c r="I402" s="79"/>
      <c r="J402" s="83">
        <v>210</v>
      </c>
      <c r="K402" s="62"/>
      <c r="L402" s="62"/>
      <c r="M402" s="62"/>
    </row>
    <row r="403" spans="1:13" ht="36" x14ac:dyDescent="0.35">
      <c r="A403" s="91"/>
      <c r="B403" s="92" t="s">
        <v>259</v>
      </c>
      <c r="C403" s="80"/>
      <c r="D403" s="80"/>
      <c r="E403" s="80"/>
      <c r="F403" s="80"/>
      <c r="G403" s="80"/>
      <c r="H403" s="80"/>
      <c r="I403" s="80"/>
      <c r="J403" s="80"/>
      <c r="K403" s="62"/>
      <c r="L403" s="62"/>
      <c r="M403" s="62"/>
    </row>
    <row r="404" spans="1:13" x14ac:dyDescent="0.35">
      <c r="A404" s="54">
        <v>43388</v>
      </c>
      <c r="B404" s="55" t="s">
        <v>63</v>
      </c>
      <c r="C404" s="55" t="s">
        <v>6</v>
      </c>
      <c r="D404" s="56" t="s">
        <v>6</v>
      </c>
      <c r="E404" s="56" t="s">
        <v>6</v>
      </c>
      <c r="F404" s="55" t="s">
        <v>6</v>
      </c>
      <c r="G404" s="55" t="s">
        <v>51</v>
      </c>
      <c r="H404" s="57" t="s">
        <v>260</v>
      </c>
      <c r="I404" s="58">
        <v>191600</v>
      </c>
      <c r="J404" s="59"/>
      <c r="K404" s="1"/>
      <c r="L404" s="1"/>
      <c r="M404" s="1"/>
    </row>
    <row r="405" spans="1:13" x14ac:dyDescent="0.35">
      <c r="A405" s="54"/>
      <c r="B405" s="56" t="s">
        <v>53</v>
      </c>
      <c r="C405" s="56" t="s">
        <v>261</v>
      </c>
      <c r="D405" s="57" t="s">
        <v>247</v>
      </c>
      <c r="E405" s="60">
        <v>191600</v>
      </c>
      <c r="F405" s="61" t="s">
        <v>56</v>
      </c>
      <c r="G405" s="62"/>
      <c r="H405" s="62"/>
      <c r="I405" s="62"/>
      <c r="J405" s="62"/>
      <c r="K405" s="1"/>
      <c r="L405" s="1"/>
      <c r="M405" s="1"/>
    </row>
    <row r="406" spans="1:13" x14ac:dyDescent="0.35">
      <c r="A406" s="56" t="s">
        <v>6</v>
      </c>
      <c r="B406" s="55" t="s">
        <v>66</v>
      </c>
      <c r="C406" s="55" t="s">
        <v>6</v>
      </c>
      <c r="D406" s="56" t="s">
        <v>6</v>
      </c>
      <c r="E406" s="56" t="s">
        <v>6</v>
      </c>
      <c r="F406" s="55" t="s">
        <v>6</v>
      </c>
      <c r="G406" s="56" t="s">
        <v>6</v>
      </c>
      <c r="H406" s="57" t="s">
        <v>6</v>
      </c>
      <c r="I406" s="59"/>
      <c r="J406" s="63">
        <v>72549</v>
      </c>
      <c r="K406" s="1"/>
      <c r="L406" s="1"/>
      <c r="M406" s="1"/>
    </row>
    <row r="407" spans="1:13" x14ac:dyDescent="0.35">
      <c r="A407" s="54"/>
      <c r="B407" s="64" t="s">
        <v>67</v>
      </c>
      <c r="C407" s="72">
        <v>10</v>
      </c>
      <c r="D407" s="73">
        <v>7254.9</v>
      </c>
      <c r="E407" s="60">
        <v>72549</v>
      </c>
      <c r="F407" s="62"/>
      <c r="G407" s="62"/>
      <c r="H407" s="62"/>
      <c r="I407" s="62"/>
      <c r="J407" s="62"/>
      <c r="K407" s="1"/>
      <c r="L407" s="1"/>
      <c r="M407" s="1"/>
    </row>
    <row r="408" spans="1:13" x14ac:dyDescent="0.35">
      <c r="A408" s="54"/>
      <c r="B408" s="56" t="s">
        <v>51</v>
      </c>
      <c r="C408" s="62"/>
      <c r="D408" s="62"/>
      <c r="E408" s="62"/>
      <c r="F408" s="62"/>
      <c r="G408" s="62"/>
      <c r="H408" s="62"/>
      <c r="I408" s="62"/>
      <c r="J408" s="62"/>
      <c r="K408" s="1"/>
      <c r="L408" s="1"/>
      <c r="M408" s="1"/>
    </row>
    <row r="409" spans="1:13" x14ac:dyDescent="0.35">
      <c r="A409" s="54"/>
      <c r="B409" s="56" t="s">
        <v>59</v>
      </c>
      <c r="C409" s="60">
        <v>72549</v>
      </c>
      <c r="D409" s="61" t="s">
        <v>60</v>
      </c>
      <c r="E409" s="62"/>
      <c r="F409" s="62"/>
      <c r="G409" s="62"/>
      <c r="H409" s="62"/>
      <c r="I409" s="62"/>
      <c r="J409" s="62"/>
      <c r="K409" s="1"/>
      <c r="L409" s="1"/>
      <c r="M409" s="1"/>
    </row>
    <row r="410" spans="1:13" x14ac:dyDescent="0.35">
      <c r="A410" s="56" t="s">
        <v>6</v>
      </c>
      <c r="B410" s="55" t="s">
        <v>70</v>
      </c>
      <c r="C410" s="55" t="s">
        <v>6</v>
      </c>
      <c r="D410" s="56" t="s">
        <v>6</v>
      </c>
      <c r="E410" s="56" t="s">
        <v>6</v>
      </c>
      <c r="F410" s="55" t="s">
        <v>6</v>
      </c>
      <c r="G410" s="56" t="s">
        <v>6</v>
      </c>
      <c r="H410" s="57" t="s">
        <v>6</v>
      </c>
      <c r="I410" s="59"/>
      <c r="J410" s="63">
        <v>115294</v>
      </c>
      <c r="K410" s="1"/>
      <c r="L410" s="1"/>
      <c r="M410" s="1"/>
    </row>
    <row r="411" spans="1:13" x14ac:dyDescent="0.35">
      <c r="A411" s="54"/>
      <c r="B411" s="64" t="s">
        <v>71</v>
      </c>
      <c r="C411" s="69">
        <v>2</v>
      </c>
      <c r="D411" s="70">
        <v>57647</v>
      </c>
      <c r="E411" s="60">
        <v>115294</v>
      </c>
      <c r="F411" s="62"/>
      <c r="G411" s="62"/>
      <c r="H411" s="62"/>
      <c r="I411" s="62"/>
      <c r="J411" s="62"/>
      <c r="K411" s="1"/>
      <c r="L411" s="1"/>
      <c r="M411" s="1"/>
    </row>
    <row r="412" spans="1:13" x14ac:dyDescent="0.35">
      <c r="A412" s="54"/>
      <c r="B412" s="56" t="s">
        <v>51</v>
      </c>
      <c r="C412" s="62"/>
      <c r="D412" s="62"/>
      <c r="E412" s="62"/>
      <c r="F412" s="62"/>
      <c r="G412" s="62"/>
      <c r="H412" s="62"/>
      <c r="I412" s="62"/>
      <c r="J412" s="62"/>
      <c r="K412" s="1"/>
      <c r="L412" s="1"/>
      <c r="M412" s="1"/>
    </row>
    <row r="413" spans="1:13" x14ac:dyDescent="0.35">
      <c r="A413" s="54"/>
      <c r="B413" s="56" t="s">
        <v>59</v>
      </c>
      <c r="C413" s="60">
        <v>115294</v>
      </c>
      <c r="D413" s="61" t="s">
        <v>60</v>
      </c>
      <c r="E413" s="62"/>
      <c r="F413" s="62"/>
      <c r="G413" s="62"/>
      <c r="H413" s="62"/>
      <c r="I413" s="62"/>
      <c r="J413" s="62"/>
      <c r="K413" s="1"/>
      <c r="L413" s="1"/>
      <c r="M413" s="1"/>
    </row>
    <row r="414" spans="1:13" x14ac:dyDescent="0.35">
      <c r="A414" s="56" t="s">
        <v>6</v>
      </c>
      <c r="B414" s="55" t="s">
        <v>61</v>
      </c>
      <c r="C414" s="55" t="s">
        <v>6</v>
      </c>
      <c r="D414" s="56" t="s">
        <v>6</v>
      </c>
      <c r="E414" s="56" t="s">
        <v>6</v>
      </c>
      <c r="F414" s="55" t="s">
        <v>6</v>
      </c>
      <c r="G414" s="56" t="s">
        <v>6</v>
      </c>
      <c r="H414" s="57" t="s">
        <v>6</v>
      </c>
      <c r="I414" s="59"/>
      <c r="J414" s="63">
        <v>3757</v>
      </c>
      <c r="K414" s="1"/>
      <c r="L414" s="1"/>
      <c r="M414" s="1"/>
    </row>
    <row r="415" spans="1:13" ht="48" x14ac:dyDescent="0.35">
      <c r="A415" s="67"/>
      <c r="B415" s="68" t="s">
        <v>262</v>
      </c>
      <c r="C415" s="62"/>
      <c r="D415" s="62"/>
      <c r="E415" s="62"/>
      <c r="F415" s="62"/>
      <c r="G415" s="62"/>
      <c r="H415" s="62"/>
      <c r="I415" s="62"/>
      <c r="J415" s="62"/>
      <c r="K415" s="62"/>
      <c r="L415" s="62"/>
      <c r="M415" s="1"/>
    </row>
    <row r="416" spans="1:13" x14ac:dyDescent="0.35">
      <c r="A416" s="54">
        <v>43389</v>
      </c>
      <c r="B416" s="55" t="s">
        <v>95</v>
      </c>
      <c r="C416" s="55" t="s">
        <v>6</v>
      </c>
      <c r="D416" s="56" t="s">
        <v>6</v>
      </c>
      <c r="E416" s="56" t="s">
        <v>6</v>
      </c>
      <c r="F416" s="55" t="s">
        <v>6</v>
      </c>
      <c r="G416" s="55" t="s">
        <v>51</v>
      </c>
      <c r="H416" s="57" t="s">
        <v>263</v>
      </c>
      <c r="I416" s="58">
        <v>140140</v>
      </c>
      <c r="J416" s="59"/>
      <c r="K416" s="62"/>
      <c r="L416" s="62"/>
      <c r="M416" s="1"/>
    </row>
    <row r="417" spans="1:13" x14ac:dyDescent="0.35">
      <c r="A417" s="54"/>
      <c r="B417" s="56" t="s">
        <v>53</v>
      </c>
      <c r="C417" s="56" t="s">
        <v>264</v>
      </c>
      <c r="D417" s="57" t="s">
        <v>265</v>
      </c>
      <c r="E417" s="60">
        <v>140140</v>
      </c>
      <c r="F417" s="61" t="s">
        <v>56</v>
      </c>
      <c r="G417" s="62"/>
      <c r="H417" s="62"/>
      <c r="I417" s="62"/>
      <c r="J417" s="62"/>
      <c r="K417" s="62"/>
      <c r="L417" s="62"/>
      <c r="M417" s="1"/>
    </row>
    <row r="418" spans="1:13" x14ac:dyDescent="0.35">
      <c r="A418" s="56" t="s">
        <v>6</v>
      </c>
      <c r="B418" s="55" t="s">
        <v>266</v>
      </c>
      <c r="C418" s="55" t="s">
        <v>6</v>
      </c>
      <c r="D418" s="56" t="s">
        <v>6</v>
      </c>
      <c r="E418" s="56" t="s">
        <v>6</v>
      </c>
      <c r="F418" s="55" t="s">
        <v>6</v>
      </c>
      <c r="G418" s="56" t="s">
        <v>6</v>
      </c>
      <c r="H418" s="57" t="s">
        <v>6</v>
      </c>
      <c r="I418" s="59"/>
      <c r="J418" s="63">
        <v>137392</v>
      </c>
      <c r="K418" s="62"/>
      <c r="L418" s="62"/>
      <c r="M418" s="1"/>
    </row>
    <row r="419" spans="1:13" x14ac:dyDescent="0.35">
      <c r="A419" s="54"/>
      <c r="B419" s="64" t="s">
        <v>267</v>
      </c>
      <c r="C419" s="69">
        <v>2</v>
      </c>
      <c r="D419" s="70">
        <v>68696</v>
      </c>
      <c r="E419" s="60">
        <v>137392</v>
      </c>
      <c r="F419" s="62"/>
      <c r="G419" s="62"/>
      <c r="H419" s="62"/>
      <c r="I419" s="62"/>
      <c r="J419" s="62"/>
      <c r="K419" s="62"/>
      <c r="L419" s="62"/>
      <c r="M419" s="1"/>
    </row>
    <row r="420" spans="1:13" x14ac:dyDescent="0.35">
      <c r="A420" s="54"/>
      <c r="B420" s="56" t="s">
        <v>51</v>
      </c>
      <c r="C420" s="62"/>
      <c r="D420" s="62"/>
      <c r="E420" s="62"/>
      <c r="F420" s="62"/>
      <c r="G420" s="62"/>
      <c r="H420" s="62"/>
      <c r="I420" s="62"/>
      <c r="J420" s="62"/>
      <c r="K420" s="62"/>
      <c r="L420" s="62"/>
      <c r="M420" s="1"/>
    </row>
    <row r="421" spans="1:13" x14ac:dyDescent="0.35">
      <c r="A421" s="54"/>
      <c r="B421" s="56" t="s">
        <v>59</v>
      </c>
      <c r="C421" s="60">
        <v>137392</v>
      </c>
      <c r="D421" s="61" t="s">
        <v>60</v>
      </c>
      <c r="E421" s="62"/>
      <c r="F421" s="62"/>
      <c r="G421" s="62"/>
      <c r="H421" s="62"/>
      <c r="I421" s="62"/>
      <c r="J421" s="62"/>
      <c r="K421" s="62"/>
      <c r="L421" s="62"/>
      <c r="M421" s="1"/>
    </row>
    <row r="422" spans="1:13" x14ac:dyDescent="0.35">
      <c r="A422" s="56" t="s">
        <v>6</v>
      </c>
      <c r="B422" s="55" t="s">
        <v>61</v>
      </c>
      <c r="C422" s="55" t="s">
        <v>6</v>
      </c>
      <c r="D422" s="56" t="s">
        <v>6</v>
      </c>
      <c r="E422" s="56" t="s">
        <v>6</v>
      </c>
      <c r="F422" s="55" t="s">
        <v>6</v>
      </c>
      <c r="G422" s="56" t="s">
        <v>6</v>
      </c>
      <c r="H422" s="57" t="s">
        <v>6</v>
      </c>
      <c r="I422" s="59"/>
      <c r="J422" s="63">
        <v>2748</v>
      </c>
      <c r="K422" s="62"/>
      <c r="L422" s="62"/>
      <c r="M422" s="1"/>
    </row>
    <row r="423" spans="1:13" ht="36" x14ac:dyDescent="0.35">
      <c r="A423" s="67"/>
      <c r="B423" s="68" t="s">
        <v>268</v>
      </c>
      <c r="C423" s="62"/>
      <c r="D423" s="62"/>
      <c r="E423" s="62"/>
      <c r="F423" s="62"/>
      <c r="G423" s="62"/>
      <c r="H423" s="62"/>
      <c r="I423" s="62"/>
      <c r="J423" s="62"/>
      <c r="K423" s="62"/>
      <c r="L423" s="62"/>
      <c r="M423" s="1"/>
    </row>
    <row r="424" spans="1:13" x14ac:dyDescent="0.35">
      <c r="A424" s="54">
        <v>43389</v>
      </c>
      <c r="B424" s="55" t="s">
        <v>115</v>
      </c>
      <c r="C424" s="55" t="s">
        <v>6</v>
      </c>
      <c r="D424" s="56" t="s">
        <v>6</v>
      </c>
      <c r="E424" s="56" t="s">
        <v>6</v>
      </c>
      <c r="F424" s="55" t="s">
        <v>6</v>
      </c>
      <c r="G424" s="55" t="s">
        <v>51</v>
      </c>
      <c r="H424" s="57" t="s">
        <v>269</v>
      </c>
      <c r="I424" s="58">
        <v>179900</v>
      </c>
      <c r="J424" s="59"/>
      <c r="K424" s="62"/>
      <c r="L424" s="62"/>
      <c r="M424" s="1"/>
    </row>
    <row r="425" spans="1:13" x14ac:dyDescent="0.35">
      <c r="A425" s="54"/>
      <c r="B425" s="56" t="s">
        <v>53</v>
      </c>
      <c r="C425" s="56" t="s">
        <v>270</v>
      </c>
      <c r="D425" s="57" t="s">
        <v>265</v>
      </c>
      <c r="E425" s="60">
        <v>179900</v>
      </c>
      <c r="F425" s="61" t="s">
        <v>56</v>
      </c>
      <c r="G425" s="62"/>
      <c r="H425" s="62"/>
      <c r="I425" s="62"/>
      <c r="J425" s="62"/>
      <c r="K425" s="62"/>
      <c r="L425" s="62"/>
      <c r="M425" s="1"/>
    </row>
    <row r="426" spans="1:13" x14ac:dyDescent="0.35">
      <c r="A426" s="56" t="s">
        <v>6</v>
      </c>
      <c r="B426" s="55" t="s">
        <v>57</v>
      </c>
      <c r="C426" s="55" t="s">
        <v>6</v>
      </c>
      <c r="D426" s="56" t="s">
        <v>6</v>
      </c>
      <c r="E426" s="56" t="s">
        <v>6</v>
      </c>
      <c r="F426" s="55" t="s">
        <v>6</v>
      </c>
      <c r="G426" s="56" t="s">
        <v>6</v>
      </c>
      <c r="H426" s="57" t="s">
        <v>6</v>
      </c>
      <c r="I426" s="59"/>
      <c r="J426" s="63">
        <v>67804</v>
      </c>
      <c r="K426" s="62"/>
      <c r="L426" s="62"/>
      <c r="M426" s="1"/>
    </row>
    <row r="427" spans="1:13" x14ac:dyDescent="0.35">
      <c r="A427" s="54"/>
      <c r="B427" s="64" t="s">
        <v>58</v>
      </c>
      <c r="C427" s="69">
        <v>1</v>
      </c>
      <c r="D427" s="70">
        <v>67804</v>
      </c>
      <c r="E427" s="60">
        <v>67804</v>
      </c>
      <c r="F427" s="62"/>
      <c r="G427" s="62"/>
      <c r="H427" s="62"/>
      <c r="I427" s="62"/>
      <c r="J427" s="62"/>
      <c r="K427" s="62"/>
      <c r="L427" s="62"/>
      <c r="M427" s="1"/>
    </row>
    <row r="428" spans="1:13" x14ac:dyDescent="0.35">
      <c r="A428" s="54"/>
      <c r="B428" s="56" t="s">
        <v>51</v>
      </c>
      <c r="C428" s="62"/>
      <c r="D428" s="62"/>
      <c r="E428" s="62"/>
      <c r="F428" s="62"/>
      <c r="G428" s="62"/>
      <c r="H428" s="62"/>
      <c r="I428" s="62"/>
      <c r="J428" s="62"/>
      <c r="K428" s="62"/>
      <c r="L428" s="62"/>
      <c r="M428" s="1"/>
    </row>
    <row r="429" spans="1:13" x14ac:dyDescent="0.35">
      <c r="A429" s="54"/>
      <c r="B429" s="56" t="s">
        <v>59</v>
      </c>
      <c r="C429" s="60">
        <v>67804</v>
      </c>
      <c r="D429" s="61" t="s">
        <v>60</v>
      </c>
      <c r="E429" s="62"/>
      <c r="F429" s="62"/>
      <c r="G429" s="62"/>
      <c r="H429" s="62"/>
      <c r="I429" s="62"/>
      <c r="J429" s="62"/>
      <c r="K429" s="62"/>
      <c r="L429" s="62"/>
      <c r="M429" s="1"/>
    </row>
    <row r="430" spans="1:13" x14ac:dyDescent="0.35">
      <c r="A430" s="56" t="s">
        <v>6</v>
      </c>
      <c r="B430" s="55" t="s">
        <v>271</v>
      </c>
      <c r="C430" s="55" t="s">
        <v>6</v>
      </c>
      <c r="D430" s="56" t="s">
        <v>6</v>
      </c>
      <c r="E430" s="56" t="s">
        <v>6</v>
      </c>
      <c r="F430" s="55" t="s">
        <v>6</v>
      </c>
      <c r="G430" s="56" t="s">
        <v>6</v>
      </c>
      <c r="H430" s="57" t="s">
        <v>6</v>
      </c>
      <c r="I430" s="59"/>
      <c r="J430" s="63">
        <v>70480</v>
      </c>
      <c r="K430" s="62"/>
      <c r="L430" s="62"/>
      <c r="M430" s="1"/>
    </row>
    <row r="431" spans="1:13" x14ac:dyDescent="0.35">
      <c r="A431" s="54"/>
      <c r="B431" s="64" t="s">
        <v>272</v>
      </c>
      <c r="C431" s="69">
        <v>1</v>
      </c>
      <c r="D431" s="70">
        <v>70480</v>
      </c>
      <c r="E431" s="60">
        <v>70480</v>
      </c>
      <c r="F431" s="62"/>
      <c r="G431" s="62"/>
      <c r="H431" s="62"/>
      <c r="I431" s="62"/>
      <c r="J431" s="62"/>
      <c r="K431" s="62"/>
      <c r="L431" s="62"/>
      <c r="M431" s="1"/>
    </row>
    <row r="432" spans="1:13" x14ac:dyDescent="0.35">
      <c r="A432" s="54"/>
      <c r="B432" s="56" t="s">
        <v>51</v>
      </c>
      <c r="C432" s="62"/>
      <c r="D432" s="62"/>
      <c r="E432" s="62"/>
      <c r="F432" s="62"/>
      <c r="G432" s="62"/>
      <c r="H432" s="62"/>
      <c r="I432" s="62"/>
      <c r="J432" s="62"/>
      <c r="K432" s="62"/>
      <c r="L432" s="62"/>
      <c r="M432" s="1"/>
    </row>
    <row r="433" spans="1:13" x14ac:dyDescent="0.35">
      <c r="A433" s="54"/>
      <c r="B433" s="56" t="s">
        <v>59</v>
      </c>
      <c r="C433" s="60">
        <v>70480</v>
      </c>
      <c r="D433" s="61" t="s">
        <v>60</v>
      </c>
      <c r="E433" s="62"/>
      <c r="F433" s="62"/>
      <c r="G433" s="62"/>
      <c r="H433" s="62"/>
      <c r="I433" s="62"/>
      <c r="J433" s="62"/>
      <c r="K433" s="62"/>
      <c r="L433" s="62"/>
      <c r="M433" s="1"/>
    </row>
    <row r="434" spans="1:13" x14ac:dyDescent="0.35">
      <c r="A434" s="56" t="s">
        <v>6</v>
      </c>
      <c r="B434" s="55" t="s">
        <v>112</v>
      </c>
      <c r="C434" s="55" t="s">
        <v>6</v>
      </c>
      <c r="D434" s="56" t="s">
        <v>6</v>
      </c>
      <c r="E434" s="56" t="s">
        <v>6</v>
      </c>
      <c r="F434" s="55" t="s">
        <v>6</v>
      </c>
      <c r="G434" s="56" t="s">
        <v>6</v>
      </c>
      <c r="H434" s="57" t="s">
        <v>6</v>
      </c>
      <c r="I434" s="59"/>
      <c r="J434" s="63">
        <v>38088</v>
      </c>
      <c r="K434" s="62"/>
      <c r="L434" s="62"/>
      <c r="M434" s="1"/>
    </row>
    <row r="435" spans="1:13" x14ac:dyDescent="0.35">
      <c r="A435" s="54"/>
      <c r="B435" s="64" t="s">
        <v>113</v>
      </c>
      <c r="C435" s="69">
        <v>1</v>
      </c>
      <c r="D435" s="70">
        <v>38088</v>
      </c>
      <c r="E435" s="60">
        <v>38088</v>
      </c>
      <c r="F435" s="62"/>
      <c r="G435" s="62"/>
      <c r="H435" s="62"/>
      <c r="I435" s="62"/>
      <c r="J435" s="62"/>
      <c r="K435" s="62"/>
      <c r="L435" s="62"/>
      <c r="M435" s="1"/>
    </row>
    <row r="436" spans="1:13" x14ac:dyDescent="0.35">
      <c r="A436" s="54"/>
      <c r="B436" s="56" t="s">
        <v>51</v>
      </c>
      <c r="C436" s="62"/>
      <c r="D436" s="62"/>
      <c r="E436" s="62"/>
      <c r="F436" s="62"/>
      <c r="G436" s="62"/>
      <c r="H436" s="62"/>
      <c r="I436" s="62"/>
      <c r="J436" s="62"/>
      <c r="K436" s="62"/>
      <c r="L436" s="62"/>
      <c r="M436" s="1"/>
    </row>
    <row r="437" spans="1:13" x14ac:dyDescent="0.35">
      <c r="A437" s="54"/>
      <c r="B437" s="56" t="s">
        <v>59</v>
      </c>
      <c r="C437" s="60">
        <v>38088</v>
      </c>
      <c r="D437" s="61" t="s">
        <v>60</v>
      </c>
      <c r="E437" s="62"/>
      <c r="F437" s="62"/>
      <c r="G437" s="62"/>
      <c r="H437" s="62"/>
      <c r="I437" s="62"/>
      <c r="J437" s="62"/>
      <c r="K437" s="62"/>
      <c r="L437" s="62"/>
      <c r="M437" s="1"/>
    </row>
    <row r="438" spans="1:13" x14ac:dyDescent="0.35">
      <c r="A438" s="56" t="s">
        <v>6</v>
      </c>
      <c r="B438" s="55" t="s">
        <v>61</v>
      </c>
      <c r="C438" s="55" t="s">
        <v>6</v>
      </c>
      <c r="D438" s="56" t="s">
        <v>6</v>
      </c>
      <c r="E438" s="56" t="s">
        <v>6</v>
      </c>
      <c r="F438" s="55" t="s">
        <v>6</v>
      </c>
      <c r="G438" s="56" t="s">
        <v>6</v>
      </c>
      <c r="H438" s="57" t="s">
        <v>6</v>
      </c>
      <c r="I438" s="59"/>
      <c r="J438" s="63">
        <v>3528</v>
      </c>
      <c r="K438" s="62"/>
      <c r="L438" s="62"/>
      <c r="M438" s="1"/>
    </row>
    <row r="439" spans="1:13" ht="60" x14ac:dyDescent="0.35">
      <c r="A439" s="67"/>
      <c r="B439" s="68" t="s">
        <v>273</v>
      </c>
      <c r="C439" s="62"/>
      <c r="D439" s="62"/>
      <c r="E439" s="62"/>
      <c r="F439" s="62"/>
      <c r="G439" s="62"/>
      <c r="H439" s="62"/>
      <c r="I439" s="62"/>
      <c r="J439" s="62"/>
      <c r="K439" s="62"/>
      <c r="L439" s="62"/>
      <c r="M439" s="1"/>
    </row>
    <row r="440" spans="1:13" x14ac:dyDescent="0.35">
      <c r="A440" s="54">
        <v>43389</v>
      </c>
      <c r="B440" s="55" t="s">
        <v>115</v>
      </c>
      <c r="C440" s="55" t="s">
        <v>6</v>
      </c>
      <c r="D440" s="56" t="s">
        <v>6</v>
      </c>
      <c r="E440" s="56" t="s">
        <v>6</v>
      </c>
      <c r="F440" s="55" t="s">
        <v>6</v>
      </c>
      <c r="G440" s="55" t="s">
        <v>51</v>
      </c>
      <c r="H440" s="57" t="s">
        <v>274</v>
      </c>
      <c r="I440" s="58">
        <v>79800</v>
      </c>
      <c r="J440" s="59"/>
      <c r="K440" s="1"/>
      <c r="L440" s="1"/>
      <c r="M440" s="1"/>
    </row>
    <row r="441" spans="1:13" x14ac:dyDescent="0.35">
      <c r="A441" s="54"/>
      <c r="B441" s="56" t="s">
        <v>53</v>
      </c>
      <c r="C441" s="56" t="s">
        <v>275</v>
      </c>
      <c r="D441" s="57" t="s">
        <v>265</v>
      </c>
      <c r="E441" s="60">
        <v>79800</v>
      </c>
      <c r="F441" s="61" t="s">
        <v>56</v>
      </c>
      <c r="G441" s="62"/>
      <c r="H441" s="62"/>
      <c r="I441" s="62"/>
      <c r="J441" s="62"/>
      <c r="K441" s="1"/>
      <c r="L441" s="1"/>
      <c r="M441" s="1"/>
    </row>
    <row r="442" spans="1:13" x14ac:dyDescent="0.35">
      <c r="A442" s="56" t="s">
        <v>6</v>
      </c>
      <c r="B442" s="55" t="s">
        <v>120</v>
      </c>
      <c r="C442" s="55" t="s">
        <v>6</v>
      </c>
      <c r="D442" s="56" t="s">
        <v>6</v>
      </c>
      <c r="E442" s="56" t="s">
        <v>6</v>
      </c>
      <c r="F442" s="55" t="s">
        <v>6</v>
      </c>
      <c r="G442" s="56" t="s">
        <v>6</v>
      </c>
      <c r="H442" s="57" t="s">
        <v>6</v>
      </c>
      <c r="I442" s="59"/>
      <c r="J442" s="63">
        <v>78235</v>
      </c>
      <c r="K442" s="1"/>
      <c r="L442" s="1"/>
      <c r="M442" s="1"/>
    </row>
    <row r="443" spans="1:13" x14ac:dyDescent="0.35">
      <c r="A443" s="54"/>
      <c r="B443" s="64" t="s">
        <v>121</v>
      </c>
      <c r="C443" s="69">
        <v>2</v>
      </c>
      <c r="D443" s="70">
        <v>39117.5</v>
      </c>
      <c r="E443" s="60">
        <v>78235</v>
      </c>
      <c r="F443" s="62"/>
      <c r="G443" s="62"/>
      <c r="H443" s="62"/>
      <c r="I443" s="62"/>
      <c r="J443" s="62"/>
      <c r="K443" s="1"/>
      <c r="L443" s="1"/>
      <c r="M443" s="1"/>
    </row>
    <row r="444" spans="1:13" x14ac:dyDescent="0.35">
      <c r="A444" s="54"/>
      <c r="B444" s="56" t="s">
        <v>51</v>
      </c>
      <c r="C444" s="62"/>
      <c r="D444" s="62"/>
      <c r="E444" s="62"/>
      <c r="F444" s="62"/>
      <c r="G444" s="62"/>
      <c r="H444" s="62"/>
      <c r="I444" s="62"/>
      <c r="J444" s="62"/>
      <c r="K444" s="1"/>
      <c r="L444" s="1"/>
      <c r="M444" s="1"/>
    </row>
    <row r="445" spans="1:13" x14ac:dyDescent="0.35">
      <c r="A445" s="54"/>
      <c r="B445" s="56" t="s">
        <v>59</v>
      </c>
      <c r="C445" s="60">
        <v>78235</v>
      </c>
      <c r="D445" s="61" t="s">
        <v>60</v>
      </c>
      <c r="E445" s="62"/>
      <c r="F445" s="62"/>
      <c r="G445" s="62"/>
      <c r="H445" s="62"/>
      <c r="I445" s="62"/>
      <c r="J445" s="62"/>
      <c r="K445" s="1"/>
      <c r="L445" s="1"/>
      <c r="M445" s="1"/>
    </row>
    <row r="446" spans="1:13" x14ac:dyDescent="0.35">
      <c r="A446" s="56" t="s">
        <v>6</v>
      </c>
      <c r="B446" s="55" t="s">
        <v>61</v>
      </c>
      <c r="C446" s="55" t="s">
        <v>6</v>
      </c>
      <c r="D446" s="56" t="s">
        <v>6</v>
      </c>
      <c r="E446" s="56" t="s">
        <v>6</v>
      </c>
      <c r="F446" s="55" t="s">
        <v>6</v>
      </c>
      <c r="G446" s="56" t="s">
        <v>6</v>
      </c>
      <c r="H446" s="57" t="s">
        <v>6</v>
      </c>
      <c r="I446" s="59"/>
      <c r="J446" s="63">
        <v>1565</v>
      </c>
      <c r="K446" s="1"/>
      <c r="L446" s="1"/>
      <c r="M446" s="1"/>
    </row>
    <row r="447" spans="1:13" ht="36" x14ac:dyDescent="0.35">
      <c r="A447" s="67"/>
      <c r="B447" s="68" t="s">
        <v>276</v>
      </c>
      <c r="C447" s="62"/>
      <c r="D447" s="62"/>
      <c r="E447" s="62"/>
      <c r="F447" s="62"/>
      <c r="G447" s="62"/>
      <c r="H447" s="62"/>
      <c r="I447" s="62"/>
      <c r="J447" s="62"/>
      <c r="K447" s="1"/>
      <c r="L447" s="1"/>
      <c r="M447" s="1"/>
    </row>
    <row r="448" spans="1:13" x14ac:dyDescent="0.35">
      <c r="A448" s="54">
        <v>43389</v>
      </c>
      <c r="B448" s="55" t="s">
        <v>123</v>
      </c>
      <c r="C448" s="55" t="s">
        <v>6</v>
      </c>
      <c r="D448" s="56" t="s">
        <v>6</v>
      </c>
      <c r="E448" s="56" t="s">
        <v>6</v>
      </c>
      <c r="F448" s="55" t="s">
        <v>6</v>
      </c>
      <c r="G448" s="55" t="s">
        <v>51</v>
      </c>
      <c r="H448" s="57" t="s">
        <v>277</v>
      </c>
      <c r="I448" s="58">
        <v>79800</v>
      </c>
      <c r="J448" s="59"/>
      <c r="K448" s="1"/>
      <c r="L448" s="1"/>
      <c r="M448" s="1"/>
    </row>
    <row r="449" spans="1:13" x14ac:dyDescent="0.35">
      <c r="A449" s="54"/>
      <c r="B449" s="56" t="s">
        <v>53</v>
      </c>
      <c r="C449" s="56" t="s">
        <v>278</v>
      </c>
      <c r="D449" s="57" t="s">
        <v>265</v>
      </c>
      <c r="E449" s="60">
        <v>79800</v>
      </c>
      <c r="F449" s="61" t="s">
        <v>56</v>
      </c>
      <c r="G449" s="62"/>
      <c r="H449" s="62"/>
      <c r="I449" s="62"/>
      <c r="J449" s="62"/>
      <c r="K449" s="1"/>
      <c r="L449" s="1"/>
      <c r="M449" s="1"/>
    </row>
    <row r="450" spans="1:13" x14ac:dyDescent="0.35">
      <c r="A450" s="56" t="s">
        <v>6</v>
      </c>
      <c r="B450" s="55" t="s">
        <v>120</v>
      </c>
      <c r="C450" s="55" t="s">
        <v>6</v>
      </c>
      <c r="D450" s="56" t="s">
        <v>6</v>
      </c>
      <c r="E450" s="56" t="s">
        <v>6</v>
      </c>
      <c r="F450" s="55" t="s">
        <v>6</v>
      </c>
      <c r="G450" s="56" t="s">
        <v>6</v>
      </c>
      <c r="H450" s="57" t="s">
        <v>6</v>
      </c>
      <c r="I450" s="59"/>
      <c r="J450" s="63">
        <v>78235</v>
      </c>
      <c r="K450" s="1"/>
      <c r="L450" s="1"/>
      <c r="M450" s="1"/>
    </row>
    <row r="451" spans="1:13" x14ac:dyDescent="0.35">
      <c r="A451" s="54"/>
      <c r="B451" s="64" t="s">
        <v>121</v>
      </c>
      <c r="C451" s="69">
        <v>2</v>
      </c>
      <c r="D451" s="70">
        <v>39117.5</v>
      </c>
      <c r="E451" s="60">
        <v>78235</v>
      </c>
      <c r="F451" s="62"/>
      <c r="G451" s="62"/>
      <c r="H451" s="62"/>
      <c r="I451" s="62"/>
      <c r="J451" s="62"/>
      <c r="K451" s="1"/>
      <c r="L451" s="1"/>
      <c r="M451" s="1"/>
    </row>
    <row r="452" spans="1:13" x14ac:dyDescent="0.35">
      <c r="A452" s="54"/>
      <c r="B452" s="56" t="s">
        <v>51</v>
      </c>
      <c r="C452" s="62"/>
      <c r="D452" s="62"/>
      <c r="E452" s="62"/>
      <c r="F452" s="62"/>
      <c r="G452" s="62"/>
      <c r="H452" s="62"/>
      <c r="I452" s="62"/>
      <c r="J452" s="62"/>
      <c r="K452" s="1"/>
      <c r="L452" s="1"/>
      <c r="M452" s="1"/>
    </row>
    <row r="453" spans="1:13" x14ac:dyDescent="0.35">
      <c r="A453" s="54"/>
      <c r="B453" s="56" t="s">
        <v>59</v>
      </c>
      <c r="C453" s="60">
        <v>78235</v>
      </c>
      <c r="D453" s="61" t="s">
        <v>60</v>
      </c>
      <c r="E453" s="62"/>
      <c r="F453" s="62"/>
      <c r="G453" s="62"/>
      <c r="H453" s="62"/>
      <c r="I453" s="62"/>
      <c r="J453" s="62"/>
      <c r="K453" s="1"/>
      <c r="L453" s="1"/>
      <c r="M453" s="1"/>
    </row>
    <row r="454" spans="1:13" x14ac:dyDescent="0.35">
      <c r="A454" s="56" t="s">
        <v>6</v>
      </c>
      <c r="B454" s="55" t="s">
        <v>61</v>
      </c>
      <c r="C454" s="55" t="s">
        <v>6</v>
      </c>
      <c r="D454" s="56" t="s">
        <v>6</v>
      </c>
      <c r="E454" s="56" t="s">
        <v>6</v>
      </c>
      <c r="F454" s="55" t="s">
        <v>6</v>
      </c>
      <c r="G454" s="56" t="s">
        <v>6</v>
      </c>
      <c r="H454" s="57" t="s">
        <v>6</v>
      </c>
      <c r="I454" s="59"/>
      <c r="J454" s="63">
        <v>1565</v>
      </c>
      <c r="K454" s="1"/>
      <c r="L454" s="1"/>
      <c r="M454" s="1"/>
    </row>
    <row r="455" spans="1:13" ht="36" x14ac:dyDescent="0.35">
      <c r="A455" s="67"/>
      <c r="B455" s="68" t="s">
        <v>279</v>
      </c>
      <c r="C455" s="62"/>
      <c r="D455" s="62"/>
      <c r="E455" s="62"/>
      <c r="F455" s="62"/>
      <c r="G455" s="62"/>
      <c r="H455" s="62"/>
      <c r="I455" s="62"/>
      <c r="J455" s="62"/>
      <c r="K455" s="1"/>
      <c r="L455" s="1"/>
      <c r="M455" s="1"/>
    </row>
    <row r="456" spans="1:13" x14ac:dyDescent="0.35">
      <c r="A456" s="54">
        <v>43389</v>
      </c>
      <c r="B456" s="55" t="s">
        <v>135</v>
      </c>
      <c r="C456" s="55" t="s">
        <v>6</v>
      </c>
      <c r="D456" s="56" t="s">
        <v>6</v>
      </c>
      <c r="E456" s="56" t="s">
        <v>6</v>
      </c>
      <c r="F456" s="55" t="s">
        <v>6</v>
      </c>
      <c r="G456" s="55" t="s">
        <v>51</v>
      </c>
      <c r="H456" s="57" t="s">
        <v>280</v>
      </c>
      <c r="I456" s="58">
        <v>8300</v>
      </c>
      <c r="J456" s="59"/>
      <c r="K456" s="1"/>
      <c r="L456" s="1"/>
      <c r="M456" s="1"/>
    </row>
    <row r="457" spans="1:13" x14ac:dyDescent="0.35">
      <c r="A457" s="54"/>
      <c r="B457" s="56" t="s">
        <v>53</v>
      </c>
      <c r="C457" s="56" t="s">
        <v>281</v>
      </c>
      <c r="D457" s="57" t="s">
        <v>265</v>
      </c>
      <c r="E457" s="60">
        <v>8300</v>
      </c>
      <c r="F457" s="61" t="s">
        <v>56</v>
      </c>
      <c r="G457" s="62"/>
      <c r="H457" s="62"/>
      <c r="I457" s="62"/>
      <c r="J457" s="62"/>
      <c r="K457" s="1"/>
      <c r="L457" s="1"/>
      <c r="M457" s="1"/>
    </row>
    <row r="458" spans="1:13" x14ac:dyDescent="0.35">
      <c r="A458" s="56" t="s">
        <v>6</v>
      </c>
      <c r="B458" s="55" t="s">
        <v>132</v>
      </c>
      <c r="C458" s="55" t="s">
        <v>6</v>
      </c>
      <c r="D458" s="56" t="s">
        <v>6</v>
      </c>
      <c r="E458" s="56" t="s">
        <v>6</v>
      </c>
      <c r="F458" s="55" t="s">
        <v>6</v>
      </c>
      <c r="G458" s="56" t="s">
        <v>6</v>
      </c>
      <c r="H458" s="57" t="s">
        <v>6</v>
      </c>
      <c r="I458" s="59"/>
      <c r="J458" s="63">
        <v>8137</v>
      </c>
      <c r="K458" s="1"/>
      <c r="L458" s="1"/>
      <c r="M458" s="1"/>
    </row>
    <row r="459" spans="1:13" x14ac:dyDescent="0.35">
      <c r="A459" s="54"/>
      <c r="B459" s="64" t="s">
        <v>133</v>
      </c>
      <c r="C459" s="72">
        <v>1</v>
      </c>
      <c r="D459" s="73">
        <v>8137</v>
      </c>
      <c r="E459" s="60">
        <v>8137</v>
      </c>
      <c r="F459" s="62"/>
      <c r="G459" s="62"/>
      <c r="H459" s="62"/>
      <c r="I459" s="62"/>
      <c r="J459" s="62"/>
      <c r="K459" s="1"/>
      <c r="L459" s="1"/>
      <c r="M459" s="1"/>
    </row>
    <row r="460" spans="1:13" x14ac:dyDescent="0.35">
      <c r="A460" s="54"/>
      <c r="B460" s="56" t="s">
        <v>51</v>
      </c>
      <c r="C460" s="62"/>
      <c r="D460" s="62"/>
      <c r="E460" s="62"/>
      <c r="F460" s="62"/>
      <c r="G460" s="62"/>
      <c r="H460" s="62"/>
      <c r="I460" s="62"/>
      <c r="J460" s="62"/>
      <c r="K460" s="1"/>
      <c r="L460" s="1"/>
      <c r="M460" s="1"/>
    </row>
    <row r="461" spans="1:13" x14ac:dyDescent="0.35">
      <c r="A461" s="54"/>
      <c r="B461" s="56" t="s">
        <v>59</v>
      </c>
      <c r="C461" s="60">
        <v>8137</v>
      </c>
      <c r="D461" s="61" t="s">
        <v>60</v>
      </c>
      <c r="E461" s="62"/>
      <c r="F461" s="62"/>
      <c r="G461" s="62"/>
      <c r="H461" s="62"/>
      <c r="I461" s="62"/>
      <c r="J461" s="62"/>
      <c r="K461" s="1"/>
      <c r="L461" s="1"/>
      <c r="M461" s="1"/>
    </row>
    <row r="462" spans="1:13" x14ac:dyDescent="0.35">
      <c r="A462" s="56" t="s">
        <v>6</v>
      </c>
      <c r="B462" s="55" t="s">
        <v>61</v>
      </c>
      <c r="C462" s="55" t="s">
        <v>6</v>
      </c>
      <c r="D462" s="56" t="s">
        <v>6</v>
      </c>
      <c r="E462" s="56" t="s">
        <v>6</v>
      </c>
      <c r="F462" s="55" t="s">
        <v>6</v>
      </c>
      <c r="G462" s="56" t="s">
        <v>6</v>
      </c>
      <c r="H462" s="57" t="s">
        <v>6</v>
      </c>
      <c r="I462" s="59"/>
      <c r="J462" s="63">
        <v>163</v>
      </c>
      <c r="K462" s="1"/>
      <c r="L462" s="1"/>
      <c r="M462" s="1"/>
    </row>
    <row r="463" spans="1:13" ht="36" x14ac:dyDescent="0.35">
      <c r="A463" s="67"/>
      <c r="B463" s="68" t="s">
        <v>282</v>
      </c>
      <c r="C463" s="62"/>
      <c r="D463" s="62"/>
      <c r="E463" s="62"/>
      <c r="F463" s="62"/>
      <c r="G463" s="62"/>
      <c r="H463" s="62"/>
      <c r="I463" s="62"/>
      <c r="J463" s="62"/>
      <c r="K463" s="1"/>
      <c r="L463" s="1"/>
      <c r="M463" s="1"/>
    </row>
    <row r="464" spans="1:13" x14ac:dyDescent="0.35">
      <c r="A464" s="54">
        <v>43389</v>
      </c>
      <c r="B464" s="55" t="s">
        <v>102</v>
      </c>
      <c r="C464" s="55" t="s">
        <v>6</v>
      </c>
      <c r="D464" s="56" t="s">
        <v>6</v>
      </c>
      <c r="E464" s="56" t="s">
        <v>6</v>
      </c>
      <c r="F464" s="55" t="s">
        <v>6</v>
      </c>
      <c r="G464" s="55" t="s">
        <v>51</v>
      </c>
      <c r="H464" s="57" t="s">
        <v>283</v>
      </c>
      <c r="I464" s="58">
        <v>12000</v>
      </c>
      <c r="J464" s="59"/>
      <c r="K464" s="1"/>
      <c r="L464" s="1"/>
      <c r="M464" s="1"/>
    </row>
    <row r="465" spans="1:13" x14ac:dyDescent="0.35">
      <c r="A465" s="54"/>
      <c r="B465" s="56" t="s">
        <v>53</v>
      </c>
      <c r="C465" s="56" t="s">
        <v>284</v>
      </c>
      <c r="D465" s="57" t="s">
        <v>285</v>
      </c>
      <c r="E465" s="60">
        <v>12000</v>
      </c>
      <c r="F465" s="61" t="s">
        <v>56</v>
      </c>
      <c r="G465" s="62"/>
      <c r="H465" s="62"/>
      <c r="I465" s="62"/>
      <c r="J465" s="62"/>
      <c r="K465" s="1"/>
      <c r="L465" s="1"/>
      <c r="M465" s="1"/>
    </row>
    <row r="466" spans="1:13" x14ac:dyDescent="0.35">
      <c r="A466" s="56" t="s">
        <v>6</v>
      </c>
      <c r="B466" s="55" t="s">
        <v>92</v>
      </c>
      <c r="C466" s="55" t="s">
        <v>6</v>
      </c>
      <c r="D466" s="56" t="s">
        <v>6</v>
      </c>
      <c r="E466" s="56" t="s">
        <v>6</v>
      </c>
      <c r="F466" s="55" t="s">
        <v>6</v>
      </c>
      <c r="G466" s="56" t="s">
        <v>6</v>
      </c>
      <c r="H466" s="57" t="s">
        <v>6</v>
      </c>
      <c r="I466" s="59"/>
      <c r="J466" s="63">
        <v>11765</v>
      </c>
      <c r="K466" s="1"/>
      <c r="L466" s="1"/>
      <c r="M466" s="1"/>
    </row>
    <row r="467" spans="1:13" x14ac:dyDescent="0.35">
      <c r="A467" s="54"/>
      <c r="B467" s="64" t="s">
        <v>93</v>
      </c>
      <c r="C467" s="72">
        <v>2</v>
      </c>
      <c r="D467" s="73">
        <v>5882.5</v>
      </c>
      <c r="E467" s="60">
        <v>11765</v>
      </c>
      <c r="F467" s="62"/>
      <c r="G467" s="62"/>
      <c r="H467" s="62"/>
      <c r="I467" s="62"/>
      <c r="J467" s="62"/>
      <c r="K467" s="1"/>
      <c r="L467" s="1"/>
      <c r="M467" s="1"/>
    </row>
    <row r="468" spans="1:13" x14ac:dyDescent="0.35">
      <c r="A468" s="54"/>
      <c r="B468" s="56" t="s">
        <v>51</v>
      </c>
      <c r="C468" s="62"/>
      <c r="D468" s="62"/>
      <c r="E468" s="62"/>
      <c r="F468" s="62"/>
      <c r="G468" s="62"/>
      <c r="H468" s="62"/>
      <c r="I468" s="62"/>
      <c r="J468" s="62"/>
      <c r="K468" s="1"/>
      <c r="L468" s="1"/>
      <c r="M468" s="1"/>
    </row>
    <row r="469" spans="1:13" x14ac:dyDescent="0.35">
      <c r="A469" s="54"/>
      <c r="B469" s="56" t="s">
        <v>59</v>
      </c>
      <c r="C469" s="60">
        <v>11765</v>
      </c>
      <c r="D469" s="61" t="s">
        <v>60</v>
      </c>
      <c r="E469" s="62"/>
      <c r="F469" s="62"/>
      <c r="G469" s="62"/>
      <c r="H469" s="62"/>
      <c r="I469" s="62"/>
      <c r="J469" s="62"/>
      <c r="K469" s="1"/>
      <c r="L469" s="1"/>
      <c r="M469" s="1"/>
    </row>
    <row r="470" spans="1:13" x14ac:dyDescent="0.35">
      <c r="A470" s="56" t="s">
        <v>6</v>
      </c>
      <c r="B470" s="55" t="s">
        <v>61</v>
      </c>
      <c r="C470" s="55" t="s">
        <v>6</v>
      </c>
      <c r="D470" s="56" t="s">
        <v>6</v>
      </c>
      <c r="E470" s="56" t="s">
        <v>6</v>
      </c>
      <c r="F470" s="55" t="s">
        <v>6</v>
      </c>
      <c r="G470" s="56" t="s">
        <v>6</v>
      </c>
      <c r="H470" s="57" t="s">
        <v>6</v>
      </c>
      <c r="I470" s="59"/>
      <c r="J470" s="63">
        <v>235</v>
      </c>
      <c r="K470" s="1"/>
      <c r="L470" s="1"/>
      <c r="M470" s="1"/>
    </row>
    <row r="471" spans="1:13" ht="36" x14ac:dyDescent="0.35">
      <c r="A471" s="67"/>
      <c r="B471" s="68" t="s">
        <v>286</v>
      </c>
      <c r="C471" s="62"/>
      <c r="D471" s="62"/>
      <c r="E471" s="62"/>
      <c r="F471" s="62"/>
      <c r="G471" s="62"/>
      <c r="H471" s="62"/>
      <c r="I471" s="62"/>
      <c r="J471" s="62"/>
      <c r="K471" s="1"/>
      <c r="L471" s="1"/>
      <c r="M471" s="1"/>
    </row>
    <row r="472" spans="1:13" x14ac:dyDescent="0.35">
      <c r="A472" s="54">
        <v>43391</v>
      </c>
      <c r="B472" s="55" t="s">
        <v>287</v>
      </c>
      <c r="C472" s="55" t="s">
        <v>6</v>
      </c>
      <c r="D472" s="56" t="s">
        <v>6</v>
      </c>
      <c r="E472" s="56" t="s">
        <v>6</v>
      </c>
      <c r="F472" s="55" t="s">
        <v>6</v>
      </c>
      <c r="G472" s="55" t="s">
        <v>51</v>
      </c>
      <c r="H472" s="57" t="s">
        <v>288</v>
      </c>
      <c r="I472" s="58">
        <v>1567</v>
      </c>
      <c r="J472" s="59"/>
      <c r="K472" s="1"/>
      <c r="L472" s="1"/>
      <c r="M472" s="1"/>
    </row>
    <row r="473" spans="1:13" x14ac:dyDescent="0.35">
      <c r="A473" s="54"/>
      <c r="B473" s="56" t="s">
        <v>53</v>
      </c>
      <c r="C473" s="56" t="s">
        <v>289</v>
      </c>
      <c r="D473" s="57" t="s">
        <v>290</v>
      </c>
      <c r="E473" s="60">
        <v>1567</v>
      </c>
      <c r="F473" s="61" t="s">
        <v>56</v>
      </c>
      <c r="G473" s="62"/>
      <c r="H473" s="62"/>
      <c r="I473" s="62"/>
      <c r="J473" s="62"/>
      <c r="K473" s="1"/>
      <c r="L473" s="1"/>
      <c r="M473" s="1"/>
    </row>
    <row r="474" spans="1:13" x14ac:dyDescent="0.35">
      <c r="A474" s="56" t="s">
        <v>6</v>
      </c>
      <c r="B474" s="55" t="s">
        <v>291</v>
      </c>
      <c r="C474" s="55" t="s">
        <v>6</v>
      </c>
      <c r="D474" s="56" t="s">
        <v>6</v>
      </c>
      <c r="E474" s="56" t="s">
        <v>6</v>
      </c>
      <c r="F474" s="55" t="s">
        <v>6</v>
      </c>
      <c r="G474" s="56" t="s">
        <v>6</v>
      </c>
      <c r="H474" s="57" t="s">
        <v>6</v>
      </c>
      <c r="I474" s="59"/>
      <c r="J474" s="63">
        <v>1220</v>
      </c>
      <c r="K474" s="1"/>
      <c r="L474" s="1"/>
      <c r="M474" s="1"/>
    </row>
    <row r="475" spans="1:13" x14ac:dyDescent="0.35">
      <c r="A475" s="54"/>
      <c r="B475" s="64" t="s">
        <v>292</v>
      </c>
      <c r="C475" s="65">
        <v>1</v>
      </c>
      <c r="D475" s="66">
        <v>1220</v>
      </c>
      <c r="E475" s="60">
        <v>1220</v>
      </c>
      <c r="F475" s="62"/>
      <c r="G475" s="62"/>
      <c r="H475" s="62"/>
      <c r="I475" s="62"/>
      <c r="J475" s="62"/>
      <c r="K475" s="1"/>
      <c r="L475" s="1"/>
      <c r="M475" s="1"/>
    </row>
    <row r="476" spans="1:13" x14ac:dyDescent="0.35">
      <c r="A476" s="54"/>
      <c r="B476" s="56" t="s">
        <v>51</v>
      </c>
      <c r="C476" s="62"/>
      <c r="D476" s="62"/>
      <c r="E476" s="62"/>
      <c r="F476" s="62"/>
      <c r="G476" s="62"/>
      <c r="H476" s="62"/>
      <c r="I476" s="62"/>
      <c r="J476" s="62"/>
      <c r="K476" s="1"/>
      <c r="L476" s="1"/>
      <c r="M476" s="1"/>
    </row>
    <row r="477" spans="1:13" x14ac:dyDescent="0.35">
      <c r="A477" s="54"/>
      <c r="B477" s="56" t="s">
        <v>59</v>
      </c>
      <c r="C477" s="60">
        <v>1220</v>
      </c>
      <c r="D477" s="61" t="s">
        <v>60</v>
      </c>
      <c r="E477" s="62"/>
      <c r="F477" s="62"/>
      <c r="G477" s="62"/>
      <c r="H477" s="62"/>
      <c r="I477" s="62"/>
      <c r="J477" s="62"/>
      <c r="K477" s="1"/>
      <c r="L477" s="1"/>
      <c r="M477" s="1"/>
    </row>
    <row r="478" spans="1:13" x14ac:dyDescent="0.35">
      <c r="A478" s="56" t="s">
        <v>6</v>
      </c>
      <c r="B478" s="55" t="s">
        <v>293</v>
      </c>
      <c r="C478" s="55" t="s">
        <v>6</v>
      </c>
      <c r="D478" s="56" t="s">
        <v>6</v>
      </c>
      <c r="E478" s="56" t="s">
        <v>6</v>
      </c>
      <c r="F478" s="55" t="s">
        <v>6</v>
      </c>
      <c r="G478" s="56" t="s">
        <v>6</v>
      </c>
      <c r="H478" s="57" t="s">
        <v>6</v>
      </c>
      <c r="I478" s="59"/>
      <c r="J478" s="63">
        <v>317</v>
      </c>
      <c r="K478" s="1"/>
      <c r="L478" s="1"/>
      <c r="M478" s="1"/>
    </row>
    <row r="479" spans="1:13" x14ac:dyDescent="0.35">
      <c r="A479" s="54"/>
      <c r="B479" s="64" t="s">
        <v>294</v>
      </c>
      <c r="C479" s="65">
        <v>1</v>
      </c>
      <c r="D479" s="66">
        <v>317</v>
      </c>
      <c r="E479" s="60">
        <v>317</v>
      </c>
      <c r="F479" s="62"/>
      <c r="G479" s="62"/>
      <c r="H479" s="62"/>
      <c r="I479" s="62"/>
      <c r="J479" s="62"/>
      <c r="K479" s="1"/>
      <c r="L479" s="1"/>
      <c r="M479" s="1"/>
    </row>
    <row r="480" spans="1:13" x14ac:dyDescent="0.35">
      <c r="A480" s="54"/>
      <c r="B480" s="56" t="s">
        <v>51</v>
      </c>
      <c r="C480" s="62"/>
      <c r="D480" s="62"/>
      <c r="E480" s="62"/>
      <c r="F480" s="62"/>
      <c r="G480" s="62"/>
      <c r="H480" s="62"/>
      <c r="I480" s="62"/>
      <c r="J480" s="62"/>
      <c r="K480" s="1"/>
      <c r="L480" s="1"/>
      <c r="M480" s="1"/>
    </row>
    <row r="481" spans="1:13" x14ac:dyDescent="0.35">
      <c r="A481" s="54"/>
      <c r="B481" s="56" t="s">
        <v>59</v>
      </c>
      <c r="C481" s="60">
        <v>317</v>
      </c>
      <c r="D481" s="61" t="s">
        <v>60</v>
      </c>
      <c r="E481" s="62"/>
      <c r="F481" s="62"/>
      <c r="G481" s="62"/>
      <c r="H481" s="62"/>
      <c r="I481" s="62"/>
      <c r="J481" s="62"/>
      <c r="K481" s="1"/>
      <c r="L481" s="1"/>
      <c r="M481" s="1"/>
    </row>
    <row r="482" spans="1:13" x14ac:dyDescent="0.35">
      <c r="A482" s="56" t="s">
        <v>6</v>
      </c>
      <c r="B482" s="55" t="s">
        <v>61</v>
      </c>
      <c r="C482" s="55" t="s">
        <v>6</v>
      </c>
      <c r="D482" s="56" t="s">
        <v>6</v>
      </c>
      <c r="E482" s="56" t="s">
        <v>6</v>
      </c>
      <c r="F482" s="55" t="s">
        <v>6</v>
      </c>
      <c r="G482" s="56" t="s">
        <v>6</v>
      </c>
      <c r="H482" s="57" t="s">
        <v>6</v>
      </c>
      <c r="I482" s="59"/>
      <c r="J482" s="63">
        <v>30</v>
      </c>
      <c r="K482" s="1"/>
      <c r="L482" s="1"/>
      <c r="M482" s="1"/>
    </row>
    <row r="483" spans="1:13" ht="36" x14ac:dyDescent="0.35">
      <c r="A483" s="67"/>
      <c r="B483" s="68" t="s">
        <v>295</v>
      </c>
      <c r="C483" s="62"/>
      <c r="D483" s="62"/>
      <c r="E483" s="62"/>
      <c r="F483" s="62"/>
      <c r="G483" s="62"/>
      <c r="H483" s="62"/>
      <c r="I483" s="62"/>
      <c r="J483" s="62"/>
      <c r="K483" s="1"/>
      <c r="L483" s="1"/>
      <c r="M483" s="1"/>
    </row>
    <row r="484" spans="1:13" x14ac:dyDescent="0.35">
      <c r="A484" s="74">
        <v>43391</v>
      </c>
      <c r="B484" s="75" t="s">
        <v>296</v>
      </c>
      <c r="C484" s="75" t="s">
        <v>6</v>
      </c>
      <c r="D484" s="76" t="s">
        <v>6</v>
      </c>
      <c r="E484" s="76" t="s">
        <v>6</v>
      </c>
      <c r="F484" s="75" t="s">
        <v>6</v>
      </c>
      <c r="G484" s="75" t="s">
        <v>51</v>
      </c>
      <c r="H484" s="77" t="s">
        <v>297</v>
      </c>
      <c r="I484" s="78">
        <v>425830</v>
      </c>
      <c r="J484" s="79"/>
      <c r="K484" s="80"/>
      <c r="L484" s="1"/>
      <c r="M484" s="1"/>
    </row>
    <row r="485" spans="1:13" x14ac:dyDescent="0.35">
      <c r="A485" s="74"/>
      <c r="B485" s="76" t="s">
        <v>53</v>
      </c>
      <c r="C485" s="76" t="s">
        <v>298</v>
      </c>
      <c r="D485" s="77" t="s">
        <v>299</v>
      </c>
      <c r="E485" s="81">
        <v>425830</v>
      </c>
      <c r="F485" s="82" t="s">
        <v>56</v>
      </c>
      <c r="G485" s="80"/>
      <c r="H485" s="80"/>
      <c r="I485" s="80"/>
      <c r="J485" s="80"/>
      <c r="K485" s="80"/>
      <c r="L485" s="1"/>
      <c r="M485" s="1"/>
    </row>
    <row r="486" spans="1:13" x14ac:dyDescent="0.35">
      <c r="A486" s="76" t="s">
        <v>6</v>
      </c>
      <c r="B486" s="75" t="s">
        <v>189</v>
      </c>
      <c r="C486" s="75" t="s">
        <v>6</v>
      </c>
      <c r="D486" s="76" t="s">
        <v>6</v>
      </c>
      <c r="E486" s="76" t="s">
        <v>6</v>
      </c>
      <c r="F486" s="75" t="s">
        <v>6</v>
      </c>
      <c r="G486" s="76" t="s">
        <v>6</v>
      </c>
      <c r="H486" s="77" t="s">
        <v>6</v>
      </c>
      <c r="I486" s="79"/>
      <c r="J486" s="83">
        <v>160588</v>
      </c>
      <c r="K486" s="80"/>
      <c r="L486" s="1"/>
      <c r="M486" s="1"/>
    </row>
    <row r="487" spans="1:13" x14ac:dyDescent="0.35">
      <c r="A487" s="74"/>
      <c r="B487" s="84" t="s">
        <v>190</v>
      </c>
      <c r="C487" s="85">
        <v>3</v>
      </c>
      <c r="D487" s="86">
        <v>53529.33</v>
      </c>
      <c r="E487" s="81">
        <v>160588</v>
      </c>
      <c r="F487" s="80"/>
      <c r="G487" s="80"/>
      <c r="H487" s="80"/>
      <c r="I487" s="80"/>
      <c r="J487" s="80"/>
      <c r="K487" s="80"/>
      <c r="L487" s="1"/>
      <c r="M487" s="1"/>
    </row>
    <row r="488" spans="1:13" x14ac:dyDescent="0.35">
      <c r="A488" s="74"/>
      <c r="B488" s="76" t="s">
        <v>51</v>
      </c>
      <c r="C488" s="80"/>
      <c r="D488" s="80"/>
      <c r="E488" s="80"/>
      <c r="F488" s="80"/>
      <c r="G488" s="80"/>
      <c r="H488" s="80"/>
      <c r="I488" s="80"/>
      <c r="J488" s="80"/>
      <c r="K488" s="80"/>
      <c r="L488" s="1"/>
      <c r="M488" s="1"/>
    </row>
    <row r="489" spans="1:13" x14ac:dyDescent="0.35">
      <c r="A489" s="74"/>
      <c r="B489" s="76" t="s">
        <v>59</v>
      </c>
      <c r="C489" s="81">
        <v>160588</v>
      </c>
      <c r="D489" s="82" t="s">
        <v>60</v>
      </c>
      <c r="E489" s="80"/>
      <c r="F489" s="80"/>
      <c r="G489" s="80"/>
      <c r="H489" s="80"/>
      <c r="I489" s="80"/>
      <c r="J489" s="80"/>
      <c r="K489" s="80"/>
      <c r="L489" s="1"/>
      <c r="M489" s="1"/>
    </row>
    <row r="490" spans="1:13" x14ac:dyDescent="0.35">
      <c r="A490" s="76" t="s">
        <v>6</v>
      </c>
      <c r="B490" s="75" t="s">
        <v>271</v>
      </c>
      <c r="C490" s="75" t="s">
        <v>6</v>
      </c>
      <c r="D490" s="76" t="s">
        <v>6</v>
      </c>
      <c r="E490" s="76" t="s">
        <v>6</v>
      </c>
      <c r="F490" s="75" t="s">
        <v>6</v>
      </c>
      <c r="G490" s="76" t="s">
        <v>6</v>
      </c>
      <c r="H490" s="77" t="s">
        <v>6</v>
      </c>
      <c r="I490" s="79"/>
      <c r="J490" s="83">
        <v>69588</v>
      </c>
      <c r="K490" s="80"/>
      <c r="L490" s="1"/>
      <c r="M490" s="1"/>
    </row>
    <row r="491" spans="1:13" x14ac:dyDescent="0.35">
      <c r="A491" s="74"/>
      <c r="B491" s="84" t="s">
        <v>272</v>
      </c>
      <c r="C491" s="85">
        <v>1</v>
      </c>
      <c r="D491" s="86">
        <v>69588</v>
      </c>
      <c r="E491" s="81">
        <v>69588</v>
      </c>
      <c r="F491" s="80"/>
      <c r="G491" s="80"/>
      <c r="H491" s="80"/>
      <c r="I491" s="80"/>
      <c r="J491" s="80"/>
      <c r="K491" s="80"/>
      <c r="L491" s="1"/>
      <c r="M491" s="1"/>
    </row>
    <row r="492" spans="1:13" x14ac:dyDescent="0.35">
      <c r="A492" s="74"/>
      <c r="B492" s="76" t="s">
        <v>51</v>
      </c>
      <c r="C492" s="80"/>
      <c r="D492" s="80"/>
      <c r="E492" s="80"/>
      <c r="F492" s="80"/>
      <c r="G492" s="80"/>
      <c r="H492" s="80"/>
      <c r="I492" s="80"/>
      <c r="J492" s="80"/>
      <c r="K492" s="80"/>
      <c r="L492" s="1"/>
      <c r="M492" s="1"/>
    </row>
    <row r="493" spans="1:13" x14ac:dyDescent="0.35">
      <c r="A493" s="74"/>
      <c r="B493" s="76" t="s">
        <v>59</v>
      </c>
      <c r="C493" s="81">
        <v>69588</v>
      </c>
      <c r="D493" s="82" t="s">
        <v>60</v>
      </c>
      <c r="E493" s="80"/>
      <c r="F493" s="80"/>
      <c r="G493" s="80"/>
      <c r="H493" s="80"/>
      <c r="I493" s="80"/>
      <c r="J493" s="80"/>
      <c r="K493" s="80"/>
      <c r="L493" s="1"/>
      <c r="M493" s="1"/>
    </row>
    <row r="494" spans="1:13" x14ac:dyDescent="0.35">
      <c r="A494" s="76" t="s">
        <v>6</v>
      </c>
      <c r="B494" s="75" t="s">
        <v>300</v>
      </c>
      <c r="C494" s="75" t="s">
        <v>6</v>
      </c>
      <c r="D494" s="76" t="s">
        <v>6</v>
      </c>
      <c r="E494" s="76" t="s">
        <v>6</v>
      </c>
      <c r="F494" s="75" t="s">
        <v>6</v>
      </c>
      <c r="G494" s="76" t="s">
        <v>6</v>
      </c>
      <c r="H494" s="77" t="s">
        <v>6</v>
      </c>
      <c r="I494" s="79"/>
      <c r="J494" s="83">
        <v>68824</v>
      </c>
      <c r="K494" s="80"/>
      <c r="L494" s="1"/>
      <c r="M494" s="1"/>
    </row>
    <row r="495" spans="1:13" x14ac:dyDescent="0.35">
      <c r="A495" s="74"/>
      <c r="B495" s="84" t="s">
        <v>301</v>
      </c>
      <c r="C495" s="87">
        <v>9</v>
      </c>
      <c r="D495" s="88">
        <v>7647.11</v>
      </c>
      <c r="E495" s="81">
        <v>68824</v>
      </c>
      <c r="F495" s="80"/>
      <c r="G495" s="80"/>
      <c r="H495" s="80"/>
      <c r="I495" s="80"/>
      <c r="J495" s="80"/>
      <c r="K495" s="80"/>
      <c r="L495" s="1"/>
      <c r="M495" s="1"/>
    </row>
    <row r="496" spans="1:13" x14ac:dyDescent="0.35">
      <c r="A496" s="74"/>
      <c r="B496" s="76" t="s">
        <v>51</v>
      </c>
      <c r="C496" s="80"/>
      <c r="D496" s="80"/>
      <c r="E496" s="80"/>
      <c r="F496" s="80"/>
      <c r="G496" s="80"/>
      <c r="H496" s="80"/>
      <c r="I496" s="80"/>
      <c r="J496" s="80"/>
      <c r="K496" s="80"/>
      <c r="L496" s="1"/>
      <c r="M496" s="1"/>
    </row>
    <row r="497" spans="1:13" x14ac:dyDescent="0.35">
      <c r="A497" s="74"/>
      <c r="B497" s="76" t="s">
        <v>59</v>
      </c>
      <c r="C497" s="81">
        <v>68824</v>
      </c>
      <c r="D497" s="82" t="s">
        <v>60</v>
      </c>
      <c r="E497" s="80"/>
      <c r="F497" s="80"/>
      <c r="G497" s="80"/>
      <c r="H497" s="80"/>
      <c r="I497" s="80"/>
      <c r="J497" s="80"/>
      <c r="K497" s="80"/>
      <c r="L497" s="1"/>
      <c r="M497" s="1"/>
    </row>
    <row r="498" spans="1:13" x14ac:dyDescent="0.35">
      <c r="A498" s="76" t="s">
        <v>6</v>
      </c>
      <c r="B498" s="75" t="s">
        <v>302</v>
      </c>
      <c r="C498" s="75" t="s">
        <v>6</v>
      </c>
      <c r="D498" s="76" t="s">
        <v>6</v>
      </c>
      <c r="E498" s="76" t="s">
        <v>6</v>
      </c>
      <c r="F498" s="75" t="s">
        <v>6</v>
      </c>
      <c r="G498" s="76" t="s">
        <v>6</v>
      </c>
      <c r="H498" s="77" t="s">
        <v>6</v>
      </c>
      <c r="I498" s="79"/>
      <c r="J498" s="83">
        <v>27451</v>
      </c>
      <c r="K498" s="80"/>
      <c r="L498" s="1"/>
      <c r="M498" s="1"/>
    </row>
    <row r="499" spans="1:13" x14ac:dyDescent="0.35">
      <c r="A499" s="74"/>
      <c r="B499" s="84" t="s">
        <v>303</v>
      </c>
      <c r="C499" s="89">
        <v>20</v>
      </c>
      <c r="D499" s="90">
        <v>1372.55</v>
      </c>
      <c r="E499" s="81">
        <v>27451</v>
      </c>
      <c r="F499" s="80"/>
      <c r="G499" s="80"/>
      <c r="H499" s="80"/>
      <c r="I499" s="80"/>
      <c r="J499" s="80"/>
      <c r="K499" s="80"/>
      <c r="L499" s="1"/>
      <c r="M499" s="1"/>
    </row>
    <row r="500" spans="1:13" x14ac:dyDescent="0.35">
      <c r="A500" s="74"/>
      <c r="B500" s="76" t="s">
        <v>51</v>
      </c>
      <c r="C500" s="80"/>
      <c r="D500" s="80"/>
      <c r="E500" s="80"/>
      <c r="F500" s="80"/>
      <c r="G500" s="80"/>
      <c r="H500" s="80"/>
      <c r="I500" s="80"/>
      <c r="J500" s="80"/>
      <c r="K500" s="80"/>
      <c r="L500" s="1"/>
      <c r="M500" s="1"/>
    </row>
    <row r="501" spans="1:13" x14ac:dyDescent="0.35">
      <c r="A501" s="74"/>
      <c r="B501" s="76" t="s">
        <v>59</v>
      </c>
      <c r="C501" s="81">
        <v>27451</v>
      </c>
      <c r="D501" s="82" t="s">
        <v>60</v>
      </c>
      <c r="E501" s="80"/>
      <c r="F501" s="80"/>
      <c r="G501" s="80"/>
      <c r="H501" s="80"/>
      <c r="I501" s="80"/>
      <c r="J501" s="80"/>
      <c r="K501" s="80"/>
      <c r="L501" s="1"/>
      <c r="M501" s="1"/>
    </row>
    <row r="502" spans="1:13" x14ac:dyDescent="0.35">
      <c r="A502" s="76" t="s">
        <v>6</v>
      </c>
      <c r="B502" s="75" t="s">
        <v>120</v>
      </c>
      <c r="C502" s="75" t="s">
        <v>6</v>
      </c>
      <c r="D502" s="76" t="s">
        <v>6</v>
      </c>
      <c r="E502" s="76" t="s">
        <v>6</v>
      </c>
      <c r="F502" s="75" t="s">
        <v>6</v>
      </c>
      <c r="G502" s="76" t="s">
        <v>6</v>
      </c>
      <c r="H502" s="77" t="s">
        <v>6</v>
      </c>
      <c r="I502" s="79"/>
      <c r="J502" s="83">
        <v>38088</v>
      </c>
      <c r="K502" s="80"/>
      <c r="L502" s="1"/>
      <c r="M502" s="1"/>
    </row>
    <row r="503" spans="1:13" x14ac:dyDescent="0.35">
      <c r="A503" s="74"/>
      <c r="B503" s="84" t="s">
        <v>121</v>
      </c>
      <c r="C503" s="85">
        <v>1</v>
      </c>
      <c r="D503" s="86">
        <v>38088</v>
      </c>
      <c r="E503" s="81">
        <v>38088</v>
      </c>
      <c r="F503" s="80"/>
      <c r="G503" s="80"/>
      <c r="H503" s="80"/>
      <c r="I503" s="80"/>
      <c r="J503" s="80"/>
      <c r="K503" s="80"/>
      <c r="L503" s="1"/>
      <c r="M503" s="1"/>
    </row>
    <row r="504" spans="1:13" x14ac:dyDescent="0.35">
      <c r="A504" s="74"/>
      <c r="B504" s="76" t="s">
        <v>51</v>
      </c>
      <c r="C504" s="80"/>
      <c r="D504" s="80"/>
      <c r="E504" s="80"/>
      <c r="F504" s="80"/>
      <c r="G504" s="80"/>
      <c r="H504" s="80"/>
      <c r="I504" s="80"/>
      <c r="J504" s="80"/>
      <c r="K504" s="80"/>
      <c r="L504" s="1"/>
      <c r="M504" s="1"/>
    </row>
    <row r="505" spans="1:13" x14ac:dyDescent="0.35">
      <c r="A505" s="74"/>
      <c r="B505" s="76" t="s">
        <v>59</v>
      </c>
      <c r="C505" s="81">
        <v>38088</v>
      </c>
      <c r="D505" s="82" t="s">
        <v>60</v>
      </c>
      <c r="E505" s="80"/>
      <c r="F505" s="80"/>
      <c r="G505" s="80"/>
      <c r="H505" s="80"/>
      <c r="I505" s="80"/>
      <c r="J505" s="80"/>
      <c r="K505" s="80"/>
      <c r="L505" s="1"/>
      <c r="M505" s="1"/>
    </row>
    <row r="506" spans="1:13" x14ac:dyDescent="0.35">
      <c r="A506" s="76" t="s">
        <v>6</v>
      </c>
      <c r="B506" s="75" t="s">
        <v>201</v>
      </c>
      <c r="C506" s="75" t="s">
        <v>6</v>
      </c>
      <c r="D506" s="76" t="s">
        <v>6</v>
      </c>
      <c r="E506" s="76" t="s">
        <v>6</v>
      </c>
      <c r="F506" s="75" t="s">
        <v>6</v>
      </c>
      <c r="G506" s="76" t="s">
        <v>6</v>
      </c>
      <c r="H506" s="77" t="s">
        <v>6</v>
      </c>
      <c r="I506" s="79"/>
      <c r="J506" s="83">
        <v>52941</v>
      </c>
      <c r="K506" s="80"/>
      <c r="L506" s="1"/>
      <c r="M506" s="1"/>
    </row>
    <row r="507" spans="1:13" x14ac:dyDescent="0.35">
      <c r="A507" s="74"/>
      <c r="B507" s="84" t="s">
        <v>202</v>
      </c>
      <c r="C507" s="89">
        <v>200</v>
      </c>
      <c r="D507" s="90">
        <v>264.70999999999998</v>
      </c>
      <c r="E507" s="81">
        <v>52941</v>
      </c>
      <c r="F507" s="80"/>
      <c r="G507" s="80"/>
      <c r="H507" s="80"/>
      <c r="I507" s="80"/>
      <c r="J507" s="80"/>
      <c r="K507" s="80"/>
      <c r="L507" s="1"/>
      <c r="M507" s="1"/>
    </row>
    <row r="508" spans="1:13" x14ac:dyDescent="0.35">
      <c r="A508" s="74"/>
      <c r="B508" s="76" t="s">
        <v>51</v>
      </c>
      <c r="C508" s="80"/>
      <c r="D508" s="80"/>
      <c r="E508" s="80"/>
      <c r="F508" s="80"/>
      <c r="G508" s="80"/>
      <c r="H508" s="80"/>
      <c r="I508" s="80"/>
      <c r="J508" s="80"/>
      <c r="K508" s="80"/>
      <c r="L508" s="1"/>
      <c r="M508" s="1"/>
    </row>
    <row r="509" spans="1:13" x14ac:dyDescent="0.35">
      <c r="A509" s="74"/>
      <c r="B509" s="76" t="s">
        <v>59</v>
      </c>
      <c r="C509" s="81">
        <v>52941</v>
      </c>
      <c r="D509" s="82" t="s">
        <v>60</v>
      </c>
      <c r="E509" s="80"/>
      <c r="F509" s="80"/>
      <c r="G509" s="80"/>
      <c r="H509" s="80"/>
      <c r="I509" s="80"/>
      <c r="J509" s="80"/>
      <c r="K509" s="80"/>
      <c r="L509" s="1"/>
      <c r="M509" s="1"/>
    </row>
    <row r="510" spans="1:13" x14ac:dyDescent="0.35">
      <c r="A510" s="76" t="s">
        <v>6</v>
      </c>
      <c r="B510" s="75" t="s">
        <v>61</v>
      </c>
      <c r="C510" s="75" t="s">
        <v>6</v>
      </c>
      <c r="D510" s="76" t="s">
        <v>6</v>
      </c>
      <c r="E510" s="76" t="s">
        <v>6</v>
      </c>
      <c r="F510" s="75" t="s">
        <v>6</v>
      </c>
      <c r="G510" s="76" t="s">
        <v>6</v>
      </c>
      <c r="H510" s="77" t="s">
        <v>6</v>
      </c>
      <c r="I510" s="79"/>
      <c r="J510" s="83">
        <v>8350</v>
      </c>
      <c r="K510" s="80"/>
      <c r="L510" s="1"/>
      <c r="M510" s="1"/>
    </row>
    <row r="511" spans="1:13" ht="72" x14ac:dyDescent="0.35">
      <c r="A511" s="91"/>
      <c r="B511" s="92" t="s">
        <v>304</v>
      </c>
      <c r="C511" s="80"/>
      <c r="D511" s="80"/>
      <c r="E511" s="80"/>
      <c r="F511" s="80"/>
      <c r="G511" s="80"/>
      <c r="H511" s="80"/>
      <c r="I511" s="80"/>
      <c r="J511" s="80"/>
      <c r="K511" s="80"/>
      <c r="L511" s="1"/>
      <c r="M511" s="1"/>
    </row>
    <row r="512" spans="1:13" x14ac:dyDescent="0.35">
      <c r="A512" s="74">
        <v>43391</v>
      </c>
      <c r="B512" s="75" t="s">
        <v>296</v>
      </c>
      <c r="C512" s="75" t="s">
        <v>6</v>
      </c>
      <c r="D512" s="76" t="s">
        <v>6</v>
      </c>
      <c r="E512" s="76" t="s">
        <v>6</v>
      </c>
      <c r="F512" s="75" t="s">
        <v>6</v>
      </c>
      <c r="G512" s="75" t="s">
        <v>51</v>
      </c>
      <c r="H512" s="77" t="s">
        <v>305</v>
      </c>
      <c r="I512" s="78">
        <v>433710</v>
      </c>
      <c r="J512" s="79"/>
      <c r="K512" s="80"/>
      <c r="L512" s="1"/>
      <c r="M512" s="1"/>
    </row>
    <row r="513" spans="1:13" x14ac:dyDescent="0.35">
      <c r="A513" s="74"/>
      <c r="B513" s="76" t="s">
        <v>53</v>
      </c>
      <c r="C513" s="76" t="s">
        <v>306</v>
      </c>
      <c r="D513" s="77" t="s">
        <v>290</v>
      </c>
      <c r="E513" s="81">
        <v>433710</v>
      </c>
      <c r="F513" s="82" t="s">
        <v>56</v>
      </c>
      <c r="G513" s="80"/>
      <c r="H513" s="80"/>
      <c r="I513" s="80"/>
      <c r="J513" s="80"/>
      <c r="K513" s="80"/>
      <c r="L513" s="1"/>
      <c r="M513" s="1"/>
    </row>
    <row r="514" spans="1:13" x14ac:dyDescent="0.35">
      <c r="A514" s="76" t="s">
        <v>6</v>
      </c>
      <c r="B514" s="75" t="s">
        <v>189</v>
      </c>
      <c r="C514" s="75" t="s">
        <v>6</v>
      </c>
      <c r="D514" s="76" t="s">
        <v>6</v>
      </c>
      <c r="E514" s="76" t="s">
        <v>6</v>
      </c>
      <c r="F514" s="75" t="s">
        <v>6</v>
      </c>
      <c r="G514" s="76" t="s">
        <v>6</v>
      </c>
      <c r="H514" s="77" t="s">
        <v>6</v>
      </c>
      <c r="I514" s="79"/>
      <c r="J514" s="83">
        <v>107059</v>
      </c>
      <c r="K514" s="80"/>
      <c r="L514" s="1"/>
      <c r="M514" s="1"/>
    </row>
    <row r="515" spans="1:13" x14ac:dyDescent="0.35">
      <c r="A515" s="74"/>
      <c r="B515" s="84" t="s">
        <v>190</v>
      </c>
      <c r="C515" s="85">
        <v>2</v>
      </c>
      <c r="D515" s="86">
        <v>53529.5</v>
      </c>
      <c r="E515" s="81">
        <v>107059</v>
      </c>
      <c r="F515" s="80"/>
      <c r="G515" s="80"/>
      <c r="H515" s="80"/>
      <c r="I515" s="80"/>
      <c r="J515" s="80"/>
      <c r="K515" s="80"/>
      <c r="L515" s="1"/>
      <c r="M515" s="1"/>
    </row>
    <row r="516" spans="1:13" x14ac:dyDescent="0.35">
      <c r="A516" s="74"/>
      <c r="B516" s="76" t="s">
        <v>51</v>
      </c>
      <c r="C516" s="80"/>
      <c r="D516" s="80"/>
      <c r="E516" s="80"/>
      <c r="F516" s="80"/>
      <c r="G516" s="80"/>
      <c r="H516" s="80"/>
      <c r="I516" s="80"/>
      <c r="J516" s="80"/>
      <c r="K516" s="80"/>
      <c r="L516" s="1"/>
      <c r="M516" s="1"/>
    </row>
    <row r="517" spans="1:13" x14ac:dyDescent="0.35">
      <c r="A517" s="74"/>
      <c r="B517" s="76" t="s">
        <v>59</v>
      </c>
      <c r="C517" s="81">
        <v>107059</v>
      </c>
      <c r="D517" s="82" t="s">
        <v>60</v>
      </c>
      <c r="E517" s="80"/>
      <c r="F517" s="80"/>
      <c r="G517" s="80"/>
      <c r="H517" s="80"/>
      <c r="I517" s="80"/>
      <c r="J517" s="80"/>
      <c r="K517" s="80"/>
      <c r="L517" s="1"/>
      <c r="M517" s="1"/>
    </row>
    <row r="518" spans="1:13" x14ac:dyDescent="0.35">
      <c r="A518" s="76" t="s">
        <v>6</v>
      </c>
      <c r="B518" s="75" t="s">
        <v>271</v>
      </c>
      <c r="C518" s="75" t="s">
        <v>6</v>
      </c>
      <c r="D518" s="76" t="s">
        <v>6</v>
      </c>
      <c r="E518" s="76" t="s">
        <v>6</v>
      </c>
      <c r="F518" s="75" t="s">
        <v>6</v>
      </c>
      <c r="G518" s="76" t="s">
        <v>6</v>
      </c>
      <c r="H518" s="77" t="s">
        <v>6</v>
      </c>
      <c r="I518" s="79"/>
      <c r="J518" s="83">
        <v>69588</v>
      </c>
      <c r="K518" s="80"/>
      <c r="L518" s="1"/>
      <c r="M518" s="1"/>
    </row>
    <row r="519" spans="1:13" x14ac:dyDescent="0.35">
      <c r="A519" s="74"/>
      <c r="B519" s="84" t="s">
        <v>272</v>
      </c>
      <c r="C519" s="85">
        <v>1</v>
      </c>
      <c r="D519" s="86">
        <v>69588</v>
      </c>
      <c r="E519" s="81">
        <v>69588</v>
      </c>
      <c r="F519" s="80"/>
      <c r="G519" s="80"/>
      <c r="H519" s="80"/>
      <c r="I519" s="80"/>
      <c r="J519" s="80"/>
      <c r="K519" s="80"/>
      <c r="L519" s="1"/>
      <c r="M519" s="1"/>
    </row>
    <row r="520" spans="1:13" x14ac:dyDescent="0.35">
      <c r="A520" s="74"/>
      <c r="B520" s="76" t="s">
        <v>51</v>
      </c>
      <c r="C520" s="80"/>
      <c r="D520" s="80"/>
      <c r="E520" s="80"/>
      <c r="F520" s="80"/>
      <c r="G520" s="80"/>
      <c r="H520" s="80"/>
      <c r="I520" s="80"/>
      <c r="J520" s="80"/>
      <c r="K520" s="80"/>
      <c r="L520" s="1"/>
      <c r="M520" s="1"/>
    </row>
    <row r="521" spans="1:13" x14ac:dyDescent="0.35">
      <c r="A521" s="74"/>
      <c r="B521" s="76" t="s">
        <v>59</v>
      </c>
      <c r="C521" s="81">
        <v>69588</v>
      </c>
      <c r="D521" s="82" t="s">
        <v>60</v>
      </c>
      <c r="E521" s="80"/>
      <c r="F521" s="80"/>
      <c r="G521" s="80"/>
      <c r="H521" s="80"/>
      <c r="I521" s="80"/>
      <c r="J521" s="80"/>
      <c r="K521" s="80"/>
      <c r="L521" s="1"/>
      <c r="M521" s="1"/>
    </row>
    <row r="522" spans="1:13" x14ac:dyDescent="0.35">
      <c r="A522" s="76" t="s">
        <v>6</v>
      </c>
      <c r="B522" s="75" t="s">
        <v>300</v>
      </c>
      <c r="C522" s="75" t="s">
        <v>6</v>
      </c>
      <c r="D522" s="76" t="s">
        <v>6</v>
      </c>
      <c r="E522" s="76" t="s">
        <v>6</v>
      </c>
      <c r="F522" s="75" t="s">
        <v>6</v>
      </c>
      <c r="G522" s="76" t="s">
        <v>6</v>
      </c>
      <c r="H522" s="77" t="s">
        <v>6</v>
      </c>
      <c r="I522" s="79"/>
      <c r="J522" s="83">
        <v>68824</v>
      </c>
      <c r="K522" s="80"/>
      <c r="L522" s="1"/>
      <c r="M522" s="1"/>
    </row>
    <row r="523" spans="1:13" x14ac:dyDescent="0.35">
      <c r="A523" s="74"/>
      <c r="B523" s="84" t="s">
        <v>301</v>
      </c>
      <c r="C523" s="87">
        <v>9</v>
      </c>
      <c r="D523" s="88">
        <v>7647.11</v>
      </c>
      <c r="E523" s="81">
        <v>68824</v>
      </c>
      <c r="F523" s="80"/>
      <c r="G523" s="80"/>
      <c r="H523" s="80"/>
      <c r="I523" s="80"/>
      <c r="J523" s="80"/>
      <c r="K523" s="80"/>
      <c r="L523" s="1"/>
      <c r="M523" s="1"/>
    </row>
    <row r="524" spans="1:13" x14ac:dyDescent="0.35">
      <c r="A524" s="74"/>
      <c r="B524" s="76" t="s">
        <v>51</v>
      </c>
      <c r="C524" s="80"/>
      <c r="D524" s="80"/>
      <c r="E524" s="80"/>
      <c r="F524" s="80"/>
      <c r="G524" s="80"/>
      <c r="H524" s="80"/>
      <c r="I524" s="80"/>
      <c r="J524" s="80"/>
      <c r="K524" s="80"/>
      <c r="L524" s="1"/>
      <c r="M524" s="1"/>
    </row>
    <row r="525" spans="1:13" x14ac:dyDescent="0.35">
      <c r="A525" s="74"/>
      <c r="B525" s="76" t="s">
        <v>59</v>
      </c>
      <c r="C525" s="81">
        <v>68824</v>
      </c>
      <c r="D525" s="82" t="s">
        <v>60</v>
      </c>
      <c r="E525" s="80"/>
      <c r="F525" s="80"/>
      <c r="G525" s="80"/>
      <c r="H525" s="80"/>
      <c r="I525" s="80"/>
      <c r="J525" s="80"/>
      <c r="K525" s="80"/>
      <c r="L525" s="1"/>
      <c r="M525" s="1"/>
    </row>
    <row r="526" spans="1:13" x14ac:dyDescent="0.35">
      <c r="A526" s="76" t="s">
        <v>6</v>
      </c>
      <c r="B526" s="75" t="s">
        <v>126</v>
      </c>
      <c r="C526" s="75" t="s">
        <v>6</v>
      </c>
      <c r="D526" s="76" t="s">
        <v>6</v>
      </c>
      <c r="E526" s="76" t="s">
        <v>6</v>
      </c>
      <c r="F526" s="75" t="s">
        <v>6</v>
      </c>
      <c r="G526" s="76" t="s">
        <v>6</v>
      </c>
      <c r="H526" s="77" t="s">
        <v>6</v>
      </c>
      <c r="I526" s="79"/>
      <c r="J526" s="83">
        <v>69588</v>
      </c>
      <c r="K526" s="80"/>
      <c r="L526" s="1"/>
      <c r="M526" s="1"/>
    </row>
    <row r="527" spans="1:13" x14ac:dyDescent="0.35">
      <c r="A527" s="74"/>
      <c r="B527" s="84" t="s">
        <v>127</v>
      </c>
      <c r="C527" s="85">
        <v>1</v>
      </c>
      <c r="D527" s="86">
        <v>69588</v>
      </c>
      <c r="E527" s="81">
        <v>69588</v>
      </c>
      <c r="F527" s="80"/>
      <c r="G527" s="80"/>
      <c r="H527" s="80"/>
      <c r="I527" s="80"/>
      <c r="J527" s="80"/>
      <c r="K527" s="80"/>
      <c r="L527" s="1"/>
      <c r="M527" s="1"/>
    </row>
    <row r="528" spans="1:13" x14ac:dyDescent="0.35">
      <c r="A528" s="74"/>
      <c r="B528" s="76" t="s">
        <v>51</v>
      </c>
      <c r="C528" s="80"/>
      <c r="D528" s="80"/>
      <c r="E528" s="80"/>
      <c r="F528" s="80"/>
      <c r="G528" s="80"/>
      <c r="H528" s="80"/>
      <c r="I528" s="80"/>
      <c r="J528" s="80"/>
      <c r="K528" s="80"/>
      <c r="L528" s="1"/>
      <c r="M528" s="1"/>
    </row>
    <row r="529" spans="1:13" x14ac:dyDescent="0.35">
      <c r="A529" s="74"/>
      <c r="B529" s="76" t="s">
        <v>59</v>
      </c>
      <c r="C529" s="81">
        <v>69588</v>
      </c>
      <c r="D529" s="82" t="s">
        <v>60</v>
      </c>
      <c r="E529" s="80"/>
      <c r="F529" s="80"/>
      <c r="G529" s="80"/>
      <c r="H529" s="80"/>
      <c r="I529" s="80"/>
      <c r="J529" s="80"/>
      <c r="K529" s="80"/>
      <c r="L529" s="1"/>
      <c r="M529" s="1"/>
    </row>
    <row r="530" spans="1:13" x14ac:dyDescent="0.35">
      <c r="A530" s="76" t="s">
        <v>6</v>
      </c>
      <c r="B530" s="75" t="s">
        <v>120</v>
      </c>
      <c r="C530" s="75" t="s">
        <v>6</v>
      </c>
      <c r="D530" s="76" t="s">
        <v>6</v>
      </c>
      <c r="E530" s="76" t="s">
        <v>6</v>
      </c>
      <c r="F530" s="75" t="s">
        <v>6</v>
      </c>
      <c r="G530" s="76" t="s">
        <v>6</v>
      </c>
      <c r="H530" s="77" t="s">
        <v>6</v>
      </c>
      <c r="I530" s="79"/>
      <c r="J530" s="83">
        <v>38088</v>
      </c>
      <c r="K530" s="80"/>
      <c r="L530" s="1"/>
      <c r="M530" s="1"/>
    </row>
    <row r="531" spans="1:13" x14ac:dyDescent="0.35">
      <c r="A531" s="74"/>
      <c r="B531" s="84" t="s">
        <v>121</v>
      </c>
      <c r="C531" s="85">
        <v>1</v>
      </c>
      <c r="D531" s="86">
        <v>38088</v>
      </c>
      <c r="E531" s="81">
        <v>38088</v>
      </c>
      <c r="F531" s="80"/>
      <c r="G531" s="80"/>
      <c r="H531" s="80"/>
      <c r="I531" s="80"/>
      <c r="J531" s="80"/>
      <c r="K531" s="80"/>
      <c r="L531" s="1"/>
      <c r="M531" s="1"/>
    </row>
    <row r="532" spans="1:13" x14ac:dyDescent="0.35">
      <c r="A532" s="74"/>
      <c r="B532" s="76" t="s">
        <v>51</v>
      </c>
      <c r="C532" s="80"/>
      <c r="D532" s="80"/>
      <c r="E532" s="80"/>
      <c r="F532" s="80"/>
      <c r="G532" s="80"/>
      <c r="H532" s="80"/>
      <c r="I532" s="80"/>
      <c r="J532" s="80"/>
      <c r="K532" s="80"/>
      <c r="L532" s="1"/>
      <c r="M532" s="1"/>
    </row>
    <row r="533" spans="1:13" x14ac:dyDescent="0.35">
      <c r="A533" s="74"/>
      <c r="B533" s="76" t="s">
        <v>59</v>
      </c>
      <c r="C533" s="81">
        <v>38088</v>
      </c>
      <c r="D533" s="82" t="s">
        <v>60</v>
      </c>
      <c r="E533" s="80"/>
      <c r="F533" s="80"/>
      <c r="G533" s="80"/>
      <c r="H533" s="80"/>
      <c r="I533" s="80"/>
      <c r="J533" s="80"/>
      <c r="K533" s="80"/>
      <c r="L533" s="1"/>
      <c r="M533" s="1"/>
    </row>
    <row r="534" spans="1:13" x14ac:dyDescent="0.35">
      <c r="A534" s="76" t="s">
        <v>6</v>
      </c>
      <c r="B534" s="75" t="s">
        <v>201</v>
      </c>
      <c r="C534" s="75" t="s">
        <v>6</v>
      </c>
      <c r="D534" s="76" t="s">
        <v>6</v>
      </c>
      <c r="E534" s="76" t="s">
        <v>6</v>
      </c>
      <c r="F534" s="75" t="s">
        <v>6</v>
      </c>
      <c r="G534" s="76" t="s">
        <v>6</v>
      </c>
      <c r="H534" s="77" t="s">
        <v>6</v>
      </c>
      <c r="I534" s="79"/>
      <c r="J534" s="83">
        <v>52941</v>
      </c>
      <c r="K534" s="80"/>
      <c r="L534" s="1"/>
      <c r="M534" s="1"/>
    </row>
    <row r="535" spans="1:13" x14ac:dyDescent="0.35">
      <c r="A535" s="74"/>
      <c r="B535" s="84" t="s">
        <v>202</v>
      </c>
      <c r="C535" s="89">
        <v>200</v>
      </c>
      <c r="D535" s="90">
        <v>264.70999999999998</v>
      </c>
      <c r="E535" s="81">
        <v>52941</v>
      </c>
      <c r="F535" s="80"/>
      <c r="G535" s="80"/>
      <c r="H535" s="80"/>
      <c r="I535" s="80"/>
      <c r="J535" s="80"/>
      <c r="K535" s="80"/>
      <c r="L535" s="1"/>
      <c r="M535" s="1"/>
    </row>
    <row r="536" spans="1:13" x14ac:dyDescent="0.35">
      <c r="A536" s="74"/>
      <c r="B536" s="76" t="s">
        <v>51</v>
      </c>
      <c r="C536" s="80"/>
      <c r="D536" s="80"/>
      <c r="E536" s="80"/>
      <c r="F536" s="80"/>
      <c r="G536" s="80"/>
      <c r="H536" s="80"/>
      <c r="I536" s="80"/>
      <c r="J536" s="80"/>
      <c r="K536" s="80"/>
      <c r="L536" s="1"/>
      <c r="M536" s="1"/>
    </row>
    <row r="537" spans="1:13" x14ac:dyDescent="0.35">
      <c r="A537" s="74"/>
      <c r="B537" s="76" t="s">
        <v>59</v>
      </c>
      <c r="C537" s="81">
        <v>52941</v>
      </c>
      <c r="D537" s="82" t="s">
        <v>60</v>
      </c>
      <c r="E537" s="80"/>
      <c r="F537" s="80"/>
      <c r="G537" s="80"/>
      <c r="H537" s="80"/>
      <c r="I537" s="80"/>
      <c r="J537" s="80"/>
      <c r="K537" s="80"/>
      <c r="L537" s="1"/>
      <c r="M537" s="1"/>
    </row>
    <row r="538" spans="1:13" x14ac:dyDescent="0.35">
      <c r="A538" s="76" t="s">
        <v>6</v>
      </c>
      <c r="B538" s="75" t="s">
        <v>191</v>
      </c>
      <c r="C538" s="75" t="s">
        <v>6</v>
      </c>
      <c r="D538" s="76" t="s">
        <v>6</v>
      </c>
      <c r="E538" s="76" t="s">
        <v>6</v>
      </c>
      <c r="F538" s="75" t="s">
        <v>6</v>
      </c>
      <c r="G538" s="76" t="s">
        <v>6</v>
      </c>
      <c r="H538" s="77" t="s">
        <v>6</v>
      </c>
      <c r="I538" s="79"/>
      <c r="J538" s="83">
        <v>19118</v>
      </c>
      <c r="K538" s="80"/>
      <c r="L538" s="1"/>
      <c r="M538" s="1"/>
    </row>
    <row r="539" spans="1:13" x14ac:dyDescent="0.35">
      <c r="A539" s="74"/>
      <c r="B539" s="84" t="s">
        <v>192</v>
      </c>
      <c r="C539" s="89">
        <v>50</v>
      </c>
      <c r="D539" s="90">
        <v>382.36</v>
      </c>
      <c r="E539" s="81">
        <v>19118</v>
      </c>
      <c r="F539" s="80"/>
      <c r="G539" s="80"/>
      <c r="H539" s="80"/>
      <c r="I539" s="80"/>
      <c r="J539" s="80"/>
      <c r="K539" s="80"/>
      <c r="L539" s="1"/>
      <c r="M539" s="1"/>
    </row>
    <row r="540" spans="1:13" x14ac:dyDescent="0.35">
      <c r="A540" s="74"/>
      <c r="B540" s="76" t="s">
        <v>51</v>
      </c>
      <c r="C540" s="80"/>
      <c r="D540" s="80"/>
      <c r="E540" s="80"/>
      <c r="F540" s="80"/>
      <c r="G540" s="80"/>
      <c r="H540" s="80"/>
      <c r="I540" s="80"/>
      <c r="J540" s="80"/>
      <c r="K540" s="80"/>
      <c r="L540" s="1"/>
      <c r="M540" s="1"/>
    </row>
    <row r="541" spans="1:13" x14ac:dyDescent="0.35">
      <c r="A541" s="74"/>
      <c r="B541" s="76" t="s">
        <v>59</v>
      </c>
      <c r="C541" s="81">
        <v>19118</v>
      </c>
      <c r="D541" s="82" t="s">
        <v>60</v>
      </c>
      <c r="E541" s="80"/>
      <c r="F541" s="80"/>
      <c r="G541" s="80"/>
      <c r="H541" s="80"/>
      <c r="I541" s="80"/>
      <c r="J541" s="80"/>
      <c r="K541" s="80"/>
      <c r="L541" s="1"/>
      <c r="M541" s="1"/>
    </row>
    <row r="542" spans="1:13" x14ac:dyDescent="0.35">
      <c r="A542" s="76" t="s">
        <v>6</v>
      </c>
      <c r="B542" s="75" t="s">
        <v>61</v>
      </c>
      <c r="C542" s="75" t="s">
        <v>6</v>
      </c>
      <c r="D542" s="76" t="s">
        <v>6</v>
      </c>
      <c r="E542" s="76" t="s">
        <v>6</v>
      </c>
      <c r="F542" s="75" t="s">
        <v>6</v>
      </c>
      <c r="G542" s="76" t="s">
        <v>6</v>
      </c>
      <c r="H542" s="77" t="s">
        <v>6</v>
      </c>
      <c r="I542" s="79"/>
      <c r="J542" s="83">
        <v>8504</v>
      </c>
      <c r="K542" s="80"/>
      <c r="L542" s="1"/>
      <c r="M542" s="1"/>
    </row>
    <row r="543" spans="1:13" ht="72" x14ac:dyDescent="0.35">
      <c r="A543" s="91"/>
      <c r="B543" s="92" t="s">
        <v>307</v>
      </c>
      <c r="C543" s="80"/>
      <c r="D543" s="80"/>
      <c r="E543" s="80"/>
      <c r="F543" s="80"/>
      <c r="G543" s="80"/>
      <c r="H543" s="80"/>
      <c r="I543" s="80"/>
      <c r="J543" s="80"/>
      <c r="K543" s="80"/>
      <c r="L543" s="1"/>
      <c r="M543" s="1"/>
    </row>
    <row r="544" spans="1:13" x14ac:dyDescent="0.35">
      <c r="A544" s="140">
        <v>43391</v>
      </c>
      <c r="B544" s="141" t="s">
        <v>308</v>
      </c>
      <c r="C544" s="141" t="s">
        <v>6</v>
      </c>
      <c r="D544" s="142" t="s">
        <v>6</v>
      </c>
      <c r="E544" s="142" t="s">
        <v>6</v>
      </c>
      <c r="F544" s="141" t="s">
        <v>6</v>
      </c>
      <c r="G544" s="141" t="s">
        <v>51</v>
      </c>
      <c r="H544" s="143" t="s">
        <v>309</v>
      </c>
      <c r="I544" s="144">
        <v>11600</v>
      </c>
      <c r="J544" s="145"/>
      <c r="K544" s="1"/>
      <c r="L544" s="1"/>
      <c r="M544" s="1"/>
    </row>
    <row r="545" spans="1:13" x14ac:dyDescent="0.35">
      <c r="A545" s="140"/>
      <c r="B545" s="142" t="s">
        <v>158</v>
      </c>
      <c r="C545" s="142" t="s">
        <v>310</v>
      </c>
      <c r="D545" s="143" t="s">
        <v>311</v>
      </c>
      <c r="E545" s="146">
        <v>11600</v>
      </c>
      <c r="F545" s="147" t="s">
        <v>56</v>
      </c>
      <c r="G545" s="148"/>
      <c r="H545" s="148"/>
      <c r="I545" s="148"/>
      <c r="J545" s="148"/>
      <c r="K545" s="1"/>
      <c r="L545" s="1"/>
      <c r="M545" s="1"/>
    </row>
    <row r="546" spans="1:13" x14ac:dyDescent="0.35">
      <c r="A546" s="142" t="s">
        <v>6</v>
      </c>
      <c r="B546" s="141" t="s">
        <v>78</v>
      </c>
      <c r="C546" s="141" t="s">
        <v>6</v>
      </c>
      <c r="D546" s="142" t="s">
        <v>6</v>
      </c>
      <c r="E546" s="142" t="s">
        <v>6</v>
      </c>
      <c r="F546" s="141" t="s">
        <v>6</v>
      </c>
      <c r="G546" s="142" t="s">
        <v>6</v>
      </c>
      <c r="H546" s="143" t="s">
        <v>6</v>
      </c>
      <c r="I546" s="145"/>
      <c r="J546" s="149">
        <v>11373</v>
      </c>
      <c r="K546" s="1"/>
      <c r="L546" s="1"/>
      <c r="M546" s="1"/>
    </row>
    <row r="547" spans="1:13" x14ac:dyDescent="0.35">
      <c r="A547" s="140"/>
      <c r="B547" s="150" t="s">
        <v>79</v>
      </c>
      <c r="C547" s="151">
        <v>40</v>
      </c>
      <c r="D547" s="152">
        <v>284.33</v>
      </c>
      <c r="E547" s="146">
        <v>11373</v>
      </c>
      <c r="F547" s="148"/>
      <c r="G547" s="148"/>
      <c r="H547" s="148"/>
      <c r="I547" s="148"/>
      <c r="J547" s="148"/>
      <c r="K547" s="1"/>
      <c r="L547" s="1"/>
      <c r="M547" s="1"/>
    </row>
    <row r="548" spans="1:13" x14ac:dyDescent="0.35">
      <c r="A548" s="140"/>
      <c r="B548" s="142" t="s">
        <v>51</v>
      </c>
      <c r="C548" s="148"/>
      <c r="D548" s="148"/>
      <c r="E548" s="148"/>
      <c r="F548" s="148"/>
      <c r="G548" s="148"/>
      <c r="H548" s="148"/>
      <c r="I548" s="148"/>
      <c r="J548" s="148"/>
      <c r="K548" s="1"/>
      <c r="L548" s="1"/>
      <c r="M548" s="1"/>
    </row>
    <row r="549" spans="1:13" x14ac:dyDescent="0.35">
      <c r="A549" s="140"/>
      <c r="B549" s="142" t="s">
        <v>154</v>
      </c>
      <c r="C549" s="146">
        <v>11373</v>
      </c>
      <c r="D549" s="147" t="s">
        <v>60</v>
      </c>
      <c r="E549" s="148"/>
      <c r="F549" s="148"/>
      <c r="G549" s="148"/>
      <c r="H549" s="148"/>
      <c r="I549" s="148"/>
      <c r="J549" s="148"/>
      <c r="K549" s="1"/>
      <c r="L549" s="1"/>
      <c r="M549" s="1"/>
    </row>
    <row r="550" spans="1:13" x14ac:dyDescent="0.35">
      <c r="A550" s="142" t="s">
        <v>6</v>
      </c>
      <c r="B550" s="141" t="s">
        <v>61</v>
      </c>
      <c r="C550" s="141" t="s">
        <v>6</v>
      </c>
      <c r="D550" s="142" t="s">
        <v>6</v>
      </c>
      <c r="E550" s="142" t="s">
        <v>6</v>
      </c>
      <c r="F550" s="141" t="s">
        <v>6</v>
      </c>
      <c r="G550" s="142" t="s">
        <v>6</v>
      </c>
      <c r="H550" s="143" t="s">
        <v>6</v>
      </c>
      <c r="I550" s="145"/>
      <c r="J550" s="149">
        <v>227</v>
      </c>
      <c r="K550" s="1"/>
      <c r="L550" s="1"/>
      <c r="M550" s="1"/>
    </row>
    <row r="551" spans="1:13" ht="36" x14ac:dyDescent="0.35">
      <c r="A551" s="153"/>
      <c r="B551" s="154" t="s">
        <v>312</v>
      </c>
      <c r="C551" s="148"/>
      <c r="D551" s="148"/>
      <c r="E551" s="148"/>
      <c r="F551" s="148"/>
      <c r="G551" s="148"/>
      <c r="H551" s="148"/>
      <c r="I551" s="148"/>
      <c r="J551" s="148"/>
      <c r="K551" s="1"/>
      <c r="L551" s="1"/>
      <c r="M551" s="1"/>
    </row>
    <row r="552" spans="1:13" x14ac:dyDescent="0.35">
      <c r="A552" s="54">
        <v>43391</v>
      </c>
      <c r="B552" s="55" t="s">
        <v>313</v>
      </c>
      <c r="C552" s="55" t="s">
        <v>6</v>
      </c>
      <c r="D552" s="56" t="s">
        <v>6</v>
      </c>
      <c r="E552" s="56" t="s">
        <v>6</v>
      </c>
      <c r="F552" s="55" t="s">
        <v>6</v>
      </c>
      <c r="G552" s="55" t="s">
        <v>51</v>
      </c>
      <c r="H552" s="57" t="s">
        <v>314</v>
      </c>
      <c r="I552" s="58">
        <v>14800</v>
      </c>
      <c r="J552" s="59"/>
      <c r="K552" s="1"/>
      <c r="L552" s="1"/>
      <c r="M552" s="1"/>
    </row>
    <row r="553" spans="1:13" x14ac:dyDescent="0.35">
      <c r="A553" s="54"/>
      <c r="B553" s="56" t="s">
        <v>53</v>
      </c>
      <c r="C553" s="56" t="s">
        <v>315</v>
      </c>
      <c r="D553" s="57" t="s">
        <v>290</v>
      </c>
      <c r="E553" s="60">
        <v>14800</v>
      </c>
      <c r="F553" s="61" t="s">
        <v>56</v>
      </c>
      <c r="G553" s="62"/>
      <c r="H553" s="62"/>
      <c r="I553" s="62"/>
      <c r="J553" s="62"/>
      <c r="K553" s="1"/>
      <c r="L553" s="1"/>
      <c r="M553" s="1"/>
    </row>
    <row r="554" spans="1:13" x14ac:dyDescent="0.35">
      <c r="A554" s="56" t="s">
        <v>6</v>
      </c>
      <c r="B554" s="55" t="s">
        <v>66</v>
      </c>
      <c r="C554" s="55" t="s">
        <v>6</v>
      </c>
      <c r="D554" s="56" t="s">
        <v>6</v>
      </c>
      <c r="E554" s="56" t="s">
        <v>6</v>
      </c>
      <c r="F554" s="55" t="s">
        <v>6</v>
      </c>
      <c r="G554" s="56" t="s">
        <v>6</v>
      </c>
      <c r="H554" s="57" t="s">
        <v>6</v>
      </c>
      <c r="I554" s="59"/>
      <c r="J554" s="63">
        <v>14510</v>
      </c>
      <c r="K554" s="1"/>
      <c r="L554" s="1"/>
      <c r="M554" s="1"/>
    </row>
    <row r="555" spans="1:13" x14ac:dyDescent="0.35">
      <c r="A555" s="54"/>
      <c r="B555" s="64" t="s">
        <v>67</v>
      </c>
      <c r="C555" s="72">
        <v>2</v>
      </c>
      <c r="D555" s="73">
        <v>7255</v>
      </c>
      <c r="E555" s="60">
        <v>14510</v>
      </c>
      <c r="F555" s="62"/>
      <c r="G555" s="62"/>
      <c r="H555" s="62"/>
      <c r="I555" s="62"/>
      <c r="J555" s="62"/>
      <c r="K555" s="1"/>
      <c r="L555" s="1"/>
      <c r="M555" s="1"/>
    </row>
    <row r="556" spans="1:13" x14ac:dyDescent="0.35">
      <c r="A556" s="54"/>
      <c r="B556" s="56" t="s">
        <v>51</v>
      </c>
      <c r="C556" s="62"/>
      <c r="D556" s="62"/>
      <c r="E556" s="62"/>
      <c r="F556" s="62"/>
      <c r="G556" s="62"/>
      <c r="H556" s="62"/>
      <c r="I556" s="62"/>
      <c r="J556" s="62"/>
      <c r="K556" s="1"/>
      <c r="L556" s="1"/>
      <c r="M556" s="1"/>
    </row>
    <row r="557" spans="1:13" x14ac:dyDescent="0.35">
      <c r="A557" s="54"/>
      <c r="B557" s="56" t="s">
        <v>59</v>
      </c>
      <c r="C557" s="60">
        <v>14510</v>
      </c>
      <c r="D557" s="61" t="s">
        <v>60</v>
      </c>
      <c r="E557" s="62"/>
      <c r="F557" s="62"/>
      <c r="G557" s="62"/>
      <c r="H557" s="62"/>
      <c r="I557" s="62"/>
      <c r="J557" s="62"/>
      <c r="K557" s="1"/>
      <c r="L557" s="1"/>
      <c r="M557" s="1"/>
    </row>
    <row r="558" spans="1:13" x14ac:dyDescent="0.35">
      <c r="A558" s="56" t="s">
        <v>6</v>
      </c>
      <c r="B558" s="55" t="s">
        <v>61</v>
      </c>
      <c r="C558" s="55" t="s">
        <v>6</v>
      </c>
      <c r="D558" s="56" t="s">
        <v>6</v>
      </c>
      <c r="E558" s="56" t="s">
        <v>6</v>
      </c>
      <c r="F558" s="55" t="s">
        <v>6</v>
      </c>
      <c r="G558" s="56" t="s">
        <v>6</v>
      </c>
      <c r="H558" s="57" t="s">
        <v>6</v>
      </c>
      <c r="I558" s="59"/>
      <c r="J558" s="63">
        <v>290</v>
      </c>
      <c r="K558" s="1"/>
      <c r="L558" s="1"/>
      <c r="M558" s="1"/>
    </row>
    <row r="559" spans="1:13" ht="36" x14ac:dyDescent="0.35">
      <c r="A559" s="21"/>
      <c r="B559" s="19" t="s">
        <v>316</v>
      </c>
      <c r="C559" s="1"/>
      <c r="D559" s="1"/>
      <c r="E559" s="1"/>
      <c r="F559" s="1"/>
      <c r="G559" s="1"/>
      <c r="H559" s="1"/>
      <c r="I559" s="1"/>
      <c r="J559" s="1"/>
      <c r="K559" s="1"/>
      <c r="L559" s="1"/>
      <c r="M559" s="1"/>
    </row>
    <row r="560" spans="1:13" x14ac:dyDescent="0.35">
      <c r="A560" s="54">
        <v>43391</v>
      </c>
      <c r="B560" s="55" t="s">
        <v>317</v>
      </c>
      <c r="C560" s="55" t="s">
        <v>6</v>
      </c>
      <c r="D560" s="56" t="s">
        <v>6</v>
      </c>
      <c r="E560" s="56" t="s">
        <v>6</v>
      </c>
      <c r="F560" s="55" t="s">
        <v>6</v>
      </c>
      <c r="G560" s="55" t="s">
        <v>51</v>
      </c>
      <c r="H560" s="57" t="s">
        <v>318</v>
      </c>
      <c r="I560" s="58">
        <v>59400</v>
      </c>
      <c r="J560" s="59"/>
      <c r="K560" s="62"/>
      <c r="L560" s="1"/>
      <c r="M560" s="1"/>
    </row>
    <row r="561" spans="1:13" x14ac:dyDescent="0.35">
      <c r="A561" s="54"/>
      <c r="B561" s="56" t="s">
        <v>53</v>
      </c>
      <c r="C561" s="56" t="s">
        <v>319</v>
      </c>
      <c r="D561" s="57" t="s">
        <v>265</v>
      </c>
      <c r="E561" s="60">
        <v>59400</v>
      </c>
      <c r="F561" s="61" t="s">
        <v>56</v>
      </c>
      <c r="G561" s="62"/>
      <c r="H561" s="62"/>
      <c r="I561" s="62"/>
      <c r="J561" s="62"/>
      <c r="K561" s="62"/>
      <c r="L561" s="1"/>
      <c r="M561" s="1"/>
    </row>
    <row r="562" spans="1:13" x14ac:dyDescent="0.35">
      <c r="A562" s="56" t="s">
        <v>6</v>
      </c>
      <c r="B562" s="55" t="s">
        <v>76</v>
      </c>
      <c r="C562" s="55" t="s">
        <v>6</v>
      </c>
      <c r="D562" s="56" t="s">
        <v>6</v>
      </c>
      <c r="E562" s="56" t="s">
        <v>6</v>
      </c>
      <c r="F562" s="55" t="s">
        <v>6</v>
      </c>
      <c r="G562" s="56" t="s">
        <v>6</v>
      </c>
      <c r="H562" s="57" t="s">
        <v>6</v>
      </c>
      <c r="I562" s="59"/>
      <c r="J562" s="63">
        <v>12157</v>
      </c>
      <c r="K562" s="62"/>
      <c r="L562" s="1"/>
      <c r="M562" s="1"/>
    </row>
    <row r="563" spans="1:13" x14ac:dyDescent="0.35">
      <c r="A563" s="54"/>
      <c r="B563" s="64" t="s">
        <v>77</v>
      </c>
      <c r="C563" s="65">
        <v>40</v>
      </c>
      <c r="D563" s="66">
        <v>303.93</v>
      </c>
      <c r="E563" s="60">
        <v>12157</v>
      </c>
      <c r="F563" s="62"/>
      <c r="G563" s="62"/>
      <c r="H563" s="62"/>
      <c r="I563" s="62"/>
      <c r="J563" s="62"/>
      <c r="K563" s="62"/>
      <c r="L563" s="1"/>
      <c r="M563" s="1"/>
    </row>
    <row r="564" spans="1:13" x14ac:dyDescent="0.35">
      <c r="A564" s="54"/>
      <c r="B564" s="56" t="s">
        <v>51</v>
      </c>
      <c r="C564" s="62"/>
      <c r="D564" s="62"/>
      <c r="E564" s="62"/>
      <c r="F564" s="62"/>
      <c r="G564" s="62"/>
      <c r="H564" s="62"/>
      <c r="I564" s="62"/>
      <c r="J564" s="62"/>
      <c r="K564" s="62"/>
      <c r="L564" s="1"/>
      <c r="M564" s="1"/>
    </row>
    <row r="565" spans="1:13" x14ac:dyDescent="0.35">
      <c r="A565" s="54"/>
      <c r="B565" s="56" t="s">
        <v>59</v>
      </c>
      <c r="C565" s="60">
        <v>12157</v>
      </c>
      <c r="D565" s="61" t="s">
        <v>60</v>
      </c>
      <c r="E565" s="62"/>
      <c r="F565" s="62"/>
      <c r="G565" s="62"/>
      <c r="H565" s="62"/>
      <c r="I565" s="62"/>
      <c r="J565" s="62"/>
      <c r="K565" s="62"/>
      <c r="L565" s="1"/>
      <c r="M565" s="1"/>
    </row>
    <row r="566" spans="1:13" x14ac:dyDescent="0.35">
      <c r="A566" s="56" t="s">
        <v>6</v>
      </c>
      <c r="B566" s="55" t="s">
        <v>78</v>
      </c>
      <c r="C566" s="55" t="s">
        <v>6</v>
      </c>
      <c r="D566" s="56" t="s">
        <v>6</v>
      </c>
      <c r="E566" s="56" t="s">
        <v>6</v>
      </c>
      <c r="F566" s="55" t="s">
        <v>6</v>
      </c>
      <c r="G566" s="56" t="s">
        <v>6</v>
      </c>
      <c r="H566" s="57" t="s">
        <v>6</v>
      </c>
      <c r="I566" s="59"/>
      <c r="J566" s="63">
        <v>35294</v>
      </c>
      <c r="K566" s="62"/>
      <c r="L566" s="1"/>
      <c r="M566" s="1"/>
    </row>
    <row r="567" spans="1:13" x14ac:dyDescent="0.35">
      <c r="A567" s="54"/>
      <c r="B567" s="64" t="s">
        <v>79</v>
      </c>
      <c r="C567" s="65">
        <v>120</v>
      </c>
      <c r="D567" s="66">
        <v>294.12</v>
      </c>
      <c r="E567" s="60">
        <v>35294</v>
      </c>
      <c r="F567" s="62"/>
      <c r="G567" s="62"/>
      <c r="H567" s="62"/>
      <c r="I567" s="62"/>
      <c r="J567" s="62"/>
      <c r="K567" s="62"/>
      <c r="L567" s="1"/>
      <c r="M567" s="1"/>
    </row>
    <row r="568" spans="1:13" x14ac:dyDescent="0.35">
      <c r="A568" s="54"/>
      <c r="B568" s="56" t="s">
        <v>51</v>
      </c>
      <c r="C568" s="62"/>
      <c r="D568" s="62"/>
      <c r="E568" s="62"/>
      <c r="F568" s="62"/>
      <c r="G568" s="62"/>
      <c r="H568" s="62"/>
      <c r="I568" s="62"/>
      <c r="J568" s="62"/>
      <c r="K568" s="62"/>
      <c r="L568" s="1"/>
      <c r="M568" s="1"/>
    </row>
    <row r="569" spans="1:13" x14ac:dyDescent="0.35">
      <c r="A569" s="54"/>
      <c r="B569" s="56" t="s">
        <v>59</v>
      </c>
      <c r="C569" s="60">
        <v>35294</v>
      </c>
      <c r="D569" s="61" t="s">
        <v>60</v>
      </c>
      <c r="E569" s="62"/>
      <c r="F569" s="62"/>
      <c r="G569" s="62"/>
      <c r="H569" s="62"/>
      <c r="I569" s="62"/>
      <c r="J569" s="62"/>
      <c r="K569" s="62"/>
      <c r="L569" s="1"/>
      <c r="M569" s="1"/>
    </row>
    <row r="570" spans="1:13" x14ac:dyDescent="0.35">
      <c r="A570" s="56" t="s">
        <v>6</v>
      </c>
      <c r="B570" s="55" t="s">
        <v>84</v>
      </c>
      <c r="C570" s="55" t="s">
        <v>6</v>
      </c>
      <c r="D570" s="56" t="s">
        <v>6</v>
      </c>
      <c r="E570" s="56" t="s">
        <v>6</v>
      </c>
      <c r="F570" s="55" t="s">
        <v>6</v>
      </c>
      <c r="G570" s="56" t="s">
        <v>6</v>
      </c>
      <c r="H570" s="57" t="s">
        <v>6</v>
      </c>
      <c r="I570" s="59"/>
      <c r="J570" s="63">
        <v>10784</v>
      </c>
      <c r="K570" s="62"/>
      <c r="L570" s="1"/>
      <c r="M570" s="1"/>
    </row>
    <row r="571" spans="1:13" x14ac:dyDescent="0.35">
      <c r="A571" s="54"/>
      <c r="B571" s="64" t="s">
        <v>85</v>
      </c>
      <c r="C571" s="65">
        <v>8</v>
      </c>
      <c r="D571" s="66">
        <v>1348</v>
      </c>
      <c r="E571" s="60">
        <v>10784</v>
      </c>
      <c r="F571" s="62"/>
      <c r="G571" s="62"/>
      <c r="H571" s="62"/>
      <c r="I571" s="62"/>
      <c r="J571" s="62"/>
      <c r="K571" s="62"/>
      <c r="L571" s="1"/>
      <c r="M571" s="1"/>
    </row>
    <row r="572" spans="1:13" x14ac:dyDescent="0.35">
      <c r="A572" s="54"/>
      <c r="B572" s="56" t="s">
        <v>51</v>
      </c>
      <c r="C572" s="62"/>
      <c r="D572" s="62"/>
      <c r="E572" s="62"/>
      <c r="F572" s="62"/>
      <c r="G572" s="62"/>
      <c r="H572" s="62"/>
      <c r="I572" s="62"/>
      <c r="J572" s="62"/>
      <c r="K572" s="62"/>
      <c r="L572" s="1"/>
      <c r="M572" s="1"/>
    </row>
    <row r="573" spans="1:13" x14ac:dyDescent="0.35">
      <c r="A573" s="54"/>
      <c r="B573" s="56" t="s">
        <v>59</v>
      </c>
      <c r="C573" s="60">
        <v>10784</v>
      </c>
      <c r="D573" s="61" t="s">
        <v>60</v>
      </c>
      <c r="E573" s="62"/>
      <c r="F573" s="62"/>
      <c r="G573" s="62"/>
      <c r="H573" s="62"/>
      <c r="I573" s="62"/>
      <c r="J573" s="62"/>
      <c r="K573" s="62"/>
      <c r="L573" s="1"/>
      <c r="M573" s="1"/>
    </row>
    <row r="574" spans="1:13" x14ac:dyDescent="0.35">
      <c r="A574" s="56" t="s">
        <v>6</v>
      </c>
      <c r="B574" s="55" t="s">
        <v>61</v>
      </c>
      <c r="C574" s="55" t="s">
        <v>6</v>
      </c>
      <c r="D574" s="56" t="s">
        <v>6</v>
      </c>
      <c r="E574" s="56" t="s">
        <v>6</v>
      </c>
      <c r="F574" s="55" t="s">
        <v>6</v>
      </c>
      <c r="G574" s="56" t="s">
        <v>6</v>
      </c>
      <c r="H574" s="57" t="s">
        <v>6</v>
      </c>
      <c r="I574" s="59"/>
      <c r="J574" s="63">
        <v>1165</v>
      </c>
      <c r="K574" s="62"/>
      <c r="L574" s="1"/>
      <c r="M574" s="1"/>
    </row>
    <row r="575" spans="1:13" ht="48" x14ac:dyDescent="0.35">
      <c r="A575" s="21"/>
      <c r="B575" s="19" t="s">
        <v>320</v>
      </c>
      <c r="C575" s="1"/>
      <c r="D575" s="1"/>
      <c r="E575" s="1"/>
      <c r="F575" s="1"/>
      <c r="G575" s="1"/>
      <c r="H575" s="1"/>
      <c r="I575" s="1"/>
      <c r="J575" s="1"/>
      <c r="K575" s="1"/>
      <c r="L575" s="1"/>
      <c r="M575" s="1"/>
    </row>
    <row r="576" spans="1:13" x14ac:dyDescent="0.35">
      <c r="A576" s="54">
        <v>43391</v>
      </c>
      <c r="B576" s="55" t="s">
        <v>321</v>
      </c>
      <c r="C576" s="55" t="s">
        <v>6</v>
      </c>
      <c r="D576" s="56" t="s">
        <v>6</v>
      </c>
      <c r="E576" s="56" t="s">
        <v>6</v>
      </c>
      <c r="F576" s="55" t="s">
        <v>6</v>
      </c>
      <c r="G576" s="55" t="s">
        <v>51</v>
      </c>
      <c r="H576" s="57" t="s">
        <v>322</v>
      </c>
      <c r="I576" s="58">
        <v>62000</v>
      </c>
      <c r="J576" s="59"/>
      <c r="K576" s="1"/>
      <c r="L576" s="1"/>
      <c r="M576" s="1"/>
    </row>
    <row r="577" spans="1:13" x14ac:dyDescent="0.35">
      <c r="A577" s="54"/>
      <c r="B577" s="56" t="s">
        <v>53</v>
      </c>
      <c r="C577" s="56" t="s">
        <v>323</v>
      </c>
      <c r="D577" s="57" t="s">
        <v>290</v>
      </c>
      <c r="E577" s="60">
        <v>62000</v>
      </c>
      <c r="F577" s="61" t="s">
        <v>56</v>
      </c>
      <c r="G577" s="62"/>
      <c r="H577" s="62"/>
      <c r="I577" s="62"/>
      <c r="J577" s="62"/>
      <c r="K577" s="1"/>
      <c r="L577" s="1"/>
      <c r="M577" s="1"/>
    </row>
    <row r="578" spans="1:13" x14ac:dyDescent="0.35">
      <c r="A578" s="56" t="s">
        <v>6</v>
      </c>
      <c r="B578" s="55" t="s">
        <v>90</v>
      </c>
      <c r="C578" s="55" t="s">
        <v>6</v>
      </c>
      <c r="D578" s="56" t="s">
        <v>6</v>
      </c>
      <c r="E578" s="56" t="s">
        <v>6</v>
      </c>
      <c r="F578" s="55" t="s">
        <v>6</v>
      </c>
      <c r="G578" s="56" t="s">
        <v>6</v>
      </c>
      <c r="H578" s="57" t="s">
        <v>6</v>
      </c>
      <c r="I578" s="59"/>
      <c r="J578" s="63">
        <v>60784</v>
      </c>
      <c r="K578" s="1"/>
      <c r="L578" s="1"/>
      <c r="M578" s="1"/>
    </row>
    <row r="579" spans="1:13" x14ac:dyDescent="0.35">
      <c r="A579" s="54"/>
      <c r="B579" s="64" t="s">
        <v>91</v>
      </c>
      <c r="C579" s="65">
        <v>40</v>
      </c>
      <c r="D579" s="66">
        <v>1519.6</v>
      </c>
      <c r="E579" s="60">
        <v>60784</v>
      </c>
      <c r="F579" s="62"/>
      <c r="G579" s="62"/>
      <c r="H579" s="62"/>
      <c r="I579" s="62"/>
      <c r="J579" s="62"/>
      <c r="K579" s="1"/>
      <c r="L579" s="1"/>
      <c r="M579" s="1"/>
    </row>
    <row r="580" spans="1:13" x14ac:dyDescent="0.35">
      <c r="A580" s="54"/>
      <c r="B580" s="56" t="s">
        <v>51</v>
      </c>
      <c r="C580" s="62"/>
      <c r="D580" s="62"/>
      <c r="E580" s="62"/>
      <c r="F580" s="62"/>
      <c r="G580" s="62"/>
      <c r="H580" s="62"/>
      <c r="I580" s="62"/>
      <c r="J580" s="62"/>
      <c r="K580" s="1"/>
      <c r="L580" s="1"/>
      <c r="M580" s="1"/>
    </row>
    <row r="581" spans="1:13" x14ac:dyDescent="0.35">
      <c r="A581" s="54"/>
      <c r="B581" s="56" t="s">
        <v>59</v>
      </c>
      <c r="C581" s="60">
        <v>60784</v>
      </c>
      <c r="D581" s="61" t="s">
        <v>60</v>
      </c>
      <c r="E581" s="62"/>
      <c r="F581" s="62"/>
      <c r="G581" s="62"/>
      <c r="H581" s="62"/>
      <c r="I581" s="62"/>
      <c r="J581" s="62"/>
      <c r="K581" s="1"/>
      <c r="L581" s="1"/>
      <c r="M581" s="1"/>
    </row>
    <row r="582" spans="1:13" x14ac:dyDescent="0.35">
      <c r="A582" s="56" t="s">
        <v>6</v>
      </c>
      <c r="B582" s="55" t="s">
        <v>61</v>
      </c>
      <c r="C582" s="55" t="s">
        <v>6</v>
      </c>
      <c r="D582" s="56" t="s">
        <v>6</v>
      </c>
      <c r="E582" s="56" t="s">
        <v>6</v>
      </c>
      <c r="F582" s="55" t="s">
        <v>6</v>
      </c>
      <c r="G582" s="56" t="s">
        <v>6</v>
      </c>
      <c r="H582" s="57" t="s">
        <v>6</v>
      </c>
      <c r="I582" s="59"/>
      <c r="J582" s="63">
        <v>1216</v>
      </c>
      <c r="K582" s="1"/>
      <c r="L582" s="1"/>
      <c r="M582" s="1"/>
    </row>
    <row r="583" spans="1:13" ht="36" x14ac:dyDescent="0.35">
      <c r="A583" s="67"/>
      <c r="B583" s="68" t="s">
        <v>324</v>
      </c>
      <c r="C583" s="62"/>
      <c r="D583" s="62"/>
      <c r="E583" s="62"/>
      <c r="F583" s="62"/>
      <c r="G583" s="62"/>
      <c r="H583" s="62"/>
      <c r="I583" s="62"/>
      <c r="J583" s="62"/>
      <c r="K583" s="1"/>
      <c r="L583" s="1"/>
      <c r="M583" s="1"/>
    </row>
    <row r="584" spans="1:13" x14ac:dyDescent="0.35">
      <c r="A584" s="54">
        <v>43391</v>
      </c>
      <c r="B584" s="55" t="s">
        <v>325</v>
      </c>
      <c r="C584" s="55" t="s">
        <v>6</v>
      </c>
      <c r="D584" s="56" t="s">
        <v>6</v>
      </c>
      <c r="E584" s="56" t="s">
        <v>6</v>
      </c>
      <c r="F584" s="55" t="s">
        <v>6</v>
      </c>
      <c r="G584" s="55" t="s">
        <v>51</v>
      </c>
      <c r="H584" s="57" t="s">
        <v>326</v>
      </c>
      <c r="I584" s="58">
        <v>220720</v>
      </c>
      <c r="J584" s="59"/>
      <c r="K584" s="1"/>
      <c r="L584" s="1"/>
      <c r="M584" s="1"/>
    </row>
    <row r="585" spans="1:13" x14ac:dyDescent="0.35">
      <c r="A585" s="54"/>
      <c r="B585" s="56" t="s">
        <v>53</v>
      </c>
      <c r="C585" s="56" t="s">
        <v>327</v>
      </c>
      <c r="D585" s="57" t="s">
        <v>290</v>
      </c>
      <c r="E585" s="60">
        <v>220720</v>
      </c>
      <c r="F585" s="61" t="s">
        <v>56</v>
      </c>
      <c r="G585" s="62"/>
      <c r="H585" s="62"/>
      <c r="I585" s="62"/>
      <c r="J585" s="62"/>
      <c r="K585" s="1"/>
      <c r="L585" s="1"/>
      <c r="M585" s="1"/>
    </row>
    <row r="586" spans="1:13" x14ac:dyDescent="0.35">
      <c r="A586" s="56" t="s">
        <v>6</v>
      </c>
      <c r="B586" s="55" t="s">
        <v>189</v>
      </c>
      <c r="C586" s="55" t="s">
        <v>6</v>
      </c>
      <c r="D586" s="56" t="s">
        <v>6</v>
      </c>
      <c r="E586" s="56" t="s">
        <v>6</v>
      </c>
      <c r="F586" s="55" t="s">
        <v>6</v>
      </c>
      <c r="G586" s="56" t="s">
        <v>6</v>
      </c>
      <c r="H586" s="57" t="s">
        <v>6</v>
      </c>
      <c r="I586" s="59"/>
      <c r="J586" s="63">
        <v>56000</v>
      </c>
      <c r="K586" s="1"/>
      <c r="L586" s="1"/>
      <c r="M586" s="1"/>
    </row>
    <row r="587" spans="1:13" x14ac:dyDescent="0.35">
      <c r="A587" s="54"/>
      <c r="B587" s="64" t="s">
        <v>190</v>
      </c>
      <c r="C587" s="69">
        <v>1</v>
      </c>
      <c r="D587" s="70">
        <v>56000</v>
      </c>
      <c r="E587" s="60">
        <v>56000</v>
      </c>
      <c r="F587" s="62"/>
      <c r="G587" s="62"/>
      <c r="H587" s="62"/>
      <c r="I587" s="62"/>
      <c r="J587" s="62"/>
      <c r="K587" s="1"/>
      <c r="L587" s="1"/>
      <c r="M587" s="1"/>
    </row>
    <row r="588" spans="1:13" x14ac:dyDescent="0.35">
      <c r="A588" s="54"/>
      <c r="B588" s="56" t="s">
        <v>51</v>
      </c>
      <c r="C588" s="62"/>
      <c r="D588" s="62"/>
      <c r="E588" s="62"/>
      <c r="F588" s="62"/>
      <c r="G588" s="62"/>
      <c r="H588" s="62"/>
      <c r="I588" s="62"/>
      <c r="J588" s="62"/>
      <c r="K588" s="1"/>
      <c r="L588" s="1"/>
      <c r="M588" s="1"/>
    </row>
    <row r="589" spans="1:13" x14ac:dyDescent="0.35">
      <c r="A589" s="54"/>
      <c r="B589" s="56" t="s">
        <v>59</v>
      </c>
      <c r="C589" s="60">
        <v>56000</v>
      </c>
      <c r="D589" s="61" t="s">
        <v>60</v>
      </c>
      <c r="E589" s="62"/>
      <c r="F589" s="62"/>
      <c r="G589" s="62"/>
      <c r="H589" s="62"/>
      <c r="I589" s="62"/>
      <c r="J589" s="62"/>
      <c r="K589" s="1"/>
      <c r="L589" s="1"/>
      <c r="M589" s="1"/>
    </row>
    <row r="590" spans="1:13" x14ac:dyDescent="0.35">
      <c r="A590" s="56" t="s">
        <v>6</v>
      </c>
      <c r="B590" s="55" t="s">
        <v>70</v>
      </c>
      <c r="C590" s="55" t="s">
        <v>6</v>
      </c>
      <c r="D590" s="56" t="s">
        <v>6</v>
      </c>
      <c r="E590" s="56" t="s">
        <v>6</v>
      </c>
      <c r="F590" s="55" t="s">
        <v>6</v>
      </c>
      <c r="G590" s="56" t="s">
        <v>6</v>
      </c>
      <c r="H590" s="57" t="s">
        <v>6</v>
      </c>
      <c r="I590" s="59"/>
      <c r="J590" s="63">
        <v>57647</v>
      </c>
      <c r="K590" s="1"/>
      <c r="L590" s="1"/>
      <c r="M590" s="1"/>
    </row>
    <row r="591" spans="1:13" x14ac:dyDescent="0.35">
      <c r="A591" s="54"/>
      <c r="B591" s="64" t="s">
        <v>71</v>
      </c>
      <c r="C591" s="69">
        <v>1</v>
      </c>
      <c r="D591" s="70">
        <v>57647</v>
      </c>
      <c r="E591" s="60">
        <v>57647</v>
      </c>
      <c r="F591" s="62"/>
      <c r="G591" s="62"/>
      <c r="H591" s="62"/>
      <c r="I591" s="62"/>
      <c r="J591" s="62"/>
      <c r="K591" s="1"/>
      <c r="L591" s="1"/>
      <c r="M591" s="1"/>
    </row>
    <row r="592" spans="1:13" x14ac:dyDescent="0.35">
      <c r="A592" s="54"/>
      <c r="B592" s="56" t="s">
        <v>51</v>
      </c>
      <c r="C592" s="62"/>
      <c r="D592" s="62"/>
      <c r="E592" s="62"/>
      <c r="F592" s="62"/>
      <c r="G592" s="62"/>
      <c r="H592" s="62"/>
      <c r="I592" s="62"/>
      <c r="J592" s="62"/>
      <c r="K592" s="1"/>
      <c r="L592" s="1"/>
      <c r="M592" s="1"/>
    </row>
    <row r="593" spans="1:13" x14ac:dyDescent="0.35">
      <c r="A593" s="54"/>
      <c r="B593" s="56" t="s">
        <v>59</v>
      </c>
      <c r="C593" s="60">
        <v>57647</v>
      </c>
      <c r="D593" s="61" t="s">
        <v>60</v>
      </c>
      <c r="E593" s="62"/>
      <c r="F593" s="62"/>
      <c r="G593" s="62"/>
      <c r="H593" s="62"/>
      <c r="I593" s="62"/>
      <c r="J593" s="62"/>
      <c r="K593" s="1"/>
      <c r="L593" s="1"/>
      <c r="M593" s="1"/>
    </row>
    <row r="594" spans="1:13" x14ac:dyDescent="0.35">
      <c r="A594" s="56" t="s">
        <v>6</v>
      </c>
      <c r="B594" s="55" t="s">
        <v>112</v>
      </c>
      <c r="C594" s="55" t="s">
        <v>6</v>
      </c>
      <c r="D594" s="56" t="s">
        <v>6</v>
      </c>
      <c r="E594" s="56" t="s">
        <v>6</v>
      </c>
      <c r="F594" s="55" t="s">
        <v>6</v>
      </c>
      <c r="G594" s="56" t="s">
        <v>6</v>
      </c>
      <c r="H594" s="57" t="s">
        <v>6</v>
      </c>
      <c r="I594" s="59"/>
      <c r="J594" s="63">
        <v>78235</v>
      </c>
      <c r="K594" s="1"/>
      <c r="L594" s="1"/>
      <c r="M594" s="1"/>
    </row>
    <row r="595" spans="1:13" x14ac:dyDescent="0.35">
      <c r="A595" s="54"/>
      <c r="B595" s="64" t="s">
        <v>113</v>
      </c>
      <c r="C595" s="69">
        <v>2</v>
      </c>
      <c r="D595" s="70">
        <v>39117.5</v>
      </c>
      <c r="E595" s="60">
        <v>78235</v>
      </c>
      <c r="F595" s="62"/>
      <c r="G595" s="62"/>
      <c r="H595" s="62"/>
      <c r="I595" s="62"/>
      <c r="J595" s="62"/>
      <c r="K595" s="1"/>
      <c r="L595" s="1"/>
      <c r="M595" s="1"/>
    </row>
    <row r="596" spans="1:13" x14ac:dyDescent="0.35">
      <c r="A596" s="54"/>
      <c r="B596" s="56" t="s">
        <v>51</v>
      </c>
      <c r="C596" s="62"/>
      <c r="D596" s="62"/>
      <c r="E596" s="62"/>
      <c r="F596" s="62"/>
      <c r="G596" s="62"/>
      <c r="H596" s="62"/>
      <c r="I596" s="62"/>
      <c r="J596" s="62"/>
      <c r="K596" s="1"/>
      <c r="L596" s="1"/>
      <c r="M596" s="1"/>
    </row>
    <row r="597" spans="1:13" x14ac:dyDescent="0.35">
      <c r="A597" s="54"/>
      <c r="B597" s="56" t="s">
        <v>59</v>
      </c>
      <c r="C597" s="60">
        <v>78235</v>
      </c>
      <c r="D597" s="61" t="s">
        <v>60</v>
      </c>
      <c r="E597" s="62"/>
      <c r="F597" s="62"/>
      <c r="G597" s="62"/>
      <c r="H597" s="62"/>
      <c r="I597" s="62"/>
      <c r="J597" s="62"/>
      <c r="K597" s="1"/>
      <c r="L597" s="1"/>
      <c r="M597" s="1"/>
    </row>
    <row r="598" spans="1:13" x14ac:dyDescent="0.35">
      <c r="A598" s="56" t="s">
        <v>6</v>
      </c>
      <c r="B598" s="55" t="s">
        <v>201</v>
      </c>
      <c r="C598" s="55" t="s">
        <v>6</v>
      </c>
      <c r="D598" s="56" t="s">
        <v>6</v>
      </c>
      <c r="E598" s="56" t="s">
        <v>6</v>
      </c>
      <c r="F598" s="55" t="s">
        <v>6</v>
      </c>
      <c r="G598" s="56" t="s">
        <v>6</v>
      </c>
      <c r="H598" s="57" t="s">
        <v>6</v>
      </c>
      <c r="I598" s="59"/>
      <c r="J598" s="63">
        <v>24510</v>
      </c>
      <c r="K598" s="1"/>
      <c r="L598" s="1"/>
      <c r="M598" s="1"/>
    </row>
    <row r="599" spans="1:13" x14ac:dyDescent="0.35">
      <c r="A599" s="54"/>
      <c r="B599" s="64" t="s">
        <v>202</v>
      </c>
      <c r="C599" s="65">
        <v>100</v>
      </c>
      <c r="D599" s="66">
        <v>245.1</v>
      </c>
      <c r="E599" s="60">
        <v>24510</v>
      </c>
      <c r="F599" s="62"/>
      <c r="G599" s="62"/>
      <c r="H599" s="62"/>
      <c r="I599" s="62"/>
      <c r="J599" s="62"/>
      <c r="K599" s="1"/>
      <c r="L599" s="1"/>
      <c r="M599" s="1"/>
    </row>
    <row r="600" spans="1:13" x14ac:dyDescent="0.35">
      <c r="A600" s="54"/>
      <c r="B600" s="56" t="s">
        <v>51</v>
      </c>
      <c r="C600" s="62"/>
      <c r="D600" s="62"/>
      <c r="E600" s="62"/>
      <c r="F600" s="62"/>
      <c r="G600" s="62"/>
      <c r="H600" s="62"/>
      <c r="I600" s="62"/>
      <c r="J600" s="62"/>
      <c r="K600" s="1"/>
      <c r="L600" s="1"/>
      <c r="M600" s="1"/>
    </row>
    <row r="601" spans="1:13" x14ac:dyDescent="0.35">
      <c r="A601" s="54"/>
      <c r="B601" s="56" t="s">
        <v>59</v>
      </c>
      <c r="C601" s="60">
        <v>24510</v>
      </c>
      <c r="D601" s="61" t="s">
        <v>60</v>
      </c>
      <c r="E601" s="62"/>
      <c r="F601" s="62"/>
      <c r="G601" s="62"/>
      <c r="H601" s="62"/>
      <c r="I601" s="62"/>
      <c r="J601" s="62"/>
      <c r="K601" s="1"/>
      <c r="L601" s="1"/>
      <c r="M601" s="1"/>
    </row>
    <row r="602" spans="1:13" x14ac:dyDescent="0.35">
      <c r="A602" s="56" t="s">
        <v>6</v>
      </c>
      <c r="B602" s="55" t="s">
        <v>61</v>
      </c>
      <c r="C602" s="55" t="s">
        <v>6</v>
      </c>
      <c r="D602" s="56" t="s">
        <v>6</v>
      </c>
      <c r="E602" s="56" t="s">
        <v>6</v>
      </c>
      <c r="F602" s="55" t="s">
        <v>6</v>
      </c>
      <c r="G602" s="56" t="s">
        <v>6</v>
      </c>
      <c r="H602" s="57" t="s">
        <v>6</v>
      </c>
      <c r="I602" s="59"/>
      <c r="J602" s="63">
        <v>4328</v>
      </c>
      <c r="K602" s="1"/>
      <c r="L602" s="1"/>
      <c r="M602" s="1"/>
    </row>
    <row r="603" spans="1:13" ht="60" x14ac:dyDescent="0.35">
      <c r="A603" s="67"/>
      <c r="B603" s="68" t="s">
        <v>328</v>
      </c>
      <c r="C603" s="62"/>
      <c r="D603" s="62"/>
      <c r="E603" s="62"/>
      <c r="F603" s="62"/>
      <c r="G603" s="62"/>
      <c r="H603" s="62"/>
      <c r="I603" s="62"/>
      <c r="J603" s="62"/>
      <c r="K603" s="1"/>
      <c r="L603" s="1"/>
      <c r="M603" s="1"/>
    </row>
    <row r="604" spans="1:13" x14ac:dyDescent="0.35">
      <c r="A604" s="54">
        <v>43391</v>
      </c>
      <c r="B604" s="55" t="s">
        <v>95</v>
      </c>
      <c r="C604" s="55" t="s">
        <v>6</v>
      </c>
      <c r="D604" s="56" t="s">
        <v>6</v>
      </c>
      <c r="E604" s="56" t="s">
        <v>6</v>
      </c>
      <c r="F604" s="55" t="s">
        <v>6</v>
      </c>
      <c r="G604" s="55" t="s">
        <v>51</v>
      </c>
      <c r="H604" s="57" t="s">
        <v>329</v>
      </c>
      <c r="I604" s="58">
        <v>239620</v>
      </c>
      <c r="J604" s="59"/>
      <c r="K604" s="1"/>
      <c r="L604" s="1"/>
      <c r="M604" s="1"/>
    </row>
    <row r="605" spans="1:13" x14ac:dyDescent="0.35">
      <c r="A605" s="54"/>
      <c r="B605" s="56" t="s">
        <v>158</v>
      </c>
      <c r="C605" s="56" t="s">
        <v>330</v>
      </c>
      <c r="D605" s="54">
        <v>43100</v>
      </c>
      <c r="E605" s="60">
        <v>239620</v>
      </c>
      <c r="F605" s="61" t="s">
        <v>56</v>
      </c>
      <c r="G605" s="62"/>
      <c r="H605" s="62"/>
      <c r="I605" s="62"/>
      <c r="J605" s="62"/>
      <c r="K605" s="1"/>
      <c r="L605" s="1"/>
      <c r="M605" s="1"/>
    </row>
    <row r="606" spans="1:13" x14ac:dyDescent="0.35">
      <c r="A606" s="56" t="s">
        <v>6</v>
      </c>
      <c r="B606" s="55" t="s">
        <v>189</v>
      </c>
      <c r="C606" s="55" t="s">
        <v>6</v>
      </c>
      <c r="D606" s="56" t="s">
        <v>6</v>
      </c>
      <c r="E606" s="56" t="s">
        <v>6</v>
      </c>
      <c r="F606" s="55" t="s">
        <v>6</v>
      </c>
      <c r="G606" s="56" t="s">
        <v>6</v>
      </c>
      <c r="H606" s="57" t="s">
        <v>6</v>
      </c>
      <c r="I606" s="59"/>
      <c r="J606" s="63">
        <v>51471</v>
      </c>
      <c r="K606" s="1"/>
      <c r="L606" s="1"/>
      <c r="M606" s="1"/>
    </row>
    <row r="607" spans="1:13" x14ac:dyDescent="0.35">
      <c r="A607" s="54"/>
      <c r="B607" s="64" t="s">
        <v>190</v>
      </c>
      <c r="C607" s="69">
        <v>1</v>
      </c>
      <c r="D607" s="70">
        <v>51471</v>
      </c>
      <c r="E607" s="60">
        <v>51471</v>
      </c>
      <c r="F607" s="62"/>
      <c r="G607" s="62"/>
      <c r="H607" s="62"/>
      <c r="I607" s="62"/>
      <c r="J607" s="62"/>
      <c r="K607" s="1"/>
      <c r="L607" s="1"/>
      <c r="M607" s="1"/>
    </row>
    <row r="608" spans="1:13" x14ac:dyDescent="0.35">
      <c r="A608" s="54"/>
      <c r="B608" s="56" t="s">
        <v>51</v>
      </c>
      <c r="C608" s="62"/>
      <c r="D608" s="62"/>
      <c r="E608" s="62"/>
      <c r="F608" s="62"/>
      <c r="G608" s="62"/>
      <c r="H608" s="62"/>
      <c r="I608" s="62"/>
      <c r="J608" s="62"/>
      <c r="K608" s="1"/>
      <c r="L608" s="1"/>
      <c r="M608" s="1"/>
    </row>
    <row r="609" spans="1:13" x14ac:dyDescent="0.35">
      <c r="A609" s="54"/>
      <c r="B609" s="56" t="s">
        <v>59</v>
      </c>
      <c r="C609" s="60">
        <v>51471</v>
      </c>
      <c r="D609" s="61" t="s">
        <v>60</v>
      </c>
      <c r="E609" s="62"/>
      <c r="F609" s="62"/>
      <c r="G609" s="62"/>
      <c r="H609" s="62"/>
      <c r="I609" s="62"/>
      <c r="J609" s="62"/>
      <c r="K609" s="1"/>
      <c r="L609" s="1"/>
      <c r="M609" s="1"/>
    </row>
    <row r="610" spans="1:13" x14ac:dyDescent="0.35">
      <c r="A610" s="56" t="s">
        <v>6</v>
      </c>
      <c r="B610" s="55" t="s">
        <v>126</v>
      </c>
      <c r="C610" s="55" t="s">
        <v>6</v>
      </c>
      <c r="D610" s="56" t="s">
        <v>6</v>
      </c>
      <c r="E610" s="56" t="s">
        <v>6</v>
      </c>
      <c r="F610" s="55" t="s">
        <v>6</v>
      </c>
      <c r="G610" s="56" t="s">
        <v>6</v>
      </c>
      <c r="H610" s="57" t="s">
        <v>6</v>
      </c>
      <c r="I610" s="59"/>
      <c r="J610" s="63">
        <v>68696</v>
      </c>
      <c r="K610" s="1"/>
      <c r="L610" s="1"/>
      <c r="M610" s="1"/>
    </row>
    <row r="611" spans="1:13" x14ac:dyDescent="0.35">
      <c r="A611" s="54"/>
      <c r="B611" s="64" t="s">
        <v>127</v>
      </c>
      <c r="C611" s="69">
        <v>1</v>
      </c>
      <c r="D611" s="70">
        <v>68696</v>
      </c>
      <c r="E611" s="60">
        <v>68696</v>
      </c>
      <c r="F611" s="62"/>
      <c r="G611" s="62"/>
      <c r="H611" s="62"/>
      <c r="I611" s="62"/>
      <c r="J611" s="62"/>
      <c r="K611" s="1"/>
      <c r="L611" s="1"/>
      <c r="M611" s="1"/>
    </row>
    <row r="612" spans="1:13" x14ac:dyDescent="0.35">
      <c r="A612" s="54"/>
      <c r="B612" s="56" t="s">
        <v>51</v>
      </c>
      <c r="C612" s="62"/>
      <c r="D612" s="62"/>
      <c r="E612" s="62"/>
      <c r="F612" s="62"/>
      <c r="G612" s="62"/>
      <c r="H612" s="62"/>
      <c r="I612" s="62"/>
      <c r="J612" s="62"/>
      <c r="K612" s="1"/>
      <c r="L612" s="1"/>
      <c r="M612" s="1"/>
    </row>
    <row r="613" spans="1:13" x14ac:dyDescent="0.35">
      <c r="A613" s="54"/>
      <c r="B613" s="56" t="s">
        <v>59</v>
      </c>
      <c r="C613" s="60">
        <v>68696</v>
      </c>
      <c r="D613" s="61" t="s">
        <v>60</v>
      </c>
      <c r="E613" s="62"/>
      <c r="F613" s="62"/>
      <c r="G613" s="62"/>
      <c r="H613" s="62"/>
      <c r="I613" s="62"/>
      <c r="J613" s="62"/>
      <c r="K613" s="1"/>
      <c r="L613" s="1"/>
      <c r="M613" s="1"/>
    </row>
    <row r="614" spans="1:13" x14ac:dyDescent="0.35">
      <c r="A614" s="56" t="s">
        <v>6</v>
      </c>
      <c r="B614" s="55" t="s">
        <v>266</v>
      </c>
      <c r="C614" s="55" t="s">
        <v>6</v>
      </c>
      <c r="D614" s="56" t="s">
        <v>6</v>
      </c>
      <c r="E614" s="56" t="s">
        <v>6</v>
      </c>
      <c r="F614" s="55" t="s">
        <v>6</v>
      </c>
      <c r="G614" s="56" t="s">
        <v>6</v>
      </c>
      <c r="H614" s="57" t="s">
        <v>6</v>
      </c>
      <c r="I614" s="59"/>
      <c r="J614" s="63">
        <v>68696</v>
      </c>
      <c r="K614" s="1"/>
      <c r="L614" s="1"/>
      <c r="M614" s="1"/>
    </row>
    <row r="615" spans="1:13" x14ac:dyDescent="0.35">
      <c r="A615" s="54"/>
      <c r="B615" s="64" t="s">
        <v>267</v>
      </c>
      <c r="C615" s="69">
        <v>1</v>
      </c>
      <c r="D615" s="70">
        <v>68696</v>
      </c>
      <c r="E615" s="60">
        <v>68696</v>
      </c>
      <c r="F615" s="62"/>
      <c r="G615" s="62"/>
      <c r="H615" s="62"/>
      <c r="I615" s="62"/>
      <c r="J615" s="62"/>
      <c r="K615" s="1"/>
      <c r="L615" s="1"/>
      <c r="M615" s="1"/>
    </row>
    <row r="616" spans="1:13" x14ac:dyDescent="0.35">
      <c r="A616" s="54"/>
      <c r="B616" s="56" t="s">
        <v>51</v>
      </c>
      <c r="C616" s="62"/>
      <c r="D616" s="62"/>
      <c r="E616" s="62"/>
      <c r="F616" s="62"/>
      <c r="G616" s="62"/>
      <c r="H616" s="62"/>
      <c r="I616" s="62"/>
      <c r="J616" s="62"/>
      <c r="K616" s="1"/>
      <c r="L616" s="1"/>
      <c r="M616" s="1"/>
    </row>
    <row r="617" spans="1:13" x14ac:dyDescent="0.35">
      <c r="A617" s="54"/>
      <c r="B617" s="56" t="s">
        <v>59</v>
      </c>
      <c r="C617" s="60">
        <v>68696</v>
      </c>
      <c r="D617" s="61" t="s">
        <v>60</v>
      </c>
      <c r="E617" s="62"/>
      <c r="F617" s="62"/>
      <c r="G617" s="62"/>
      <c r="H617" s="62"/>
      <c r="I617" s="62"/>
      <c r="J617" s="62"/>
      <c r="K617" s="1"/>
      <c r="L617" s="1"/>
      <c r="M617" s="1"/>
    </row>
    <row r="618" spans="1:13" x14ac:dyDescent="0.35">
      <c r="A618" s="56" t="s">
        <v>6</v>
      </c>
      <c r="B618" s="55" t="s">
        <v>112</v>
      </c>
      <c r="C618" s="55" t="s">
        <v>6</v>
      </c>
      <c r="D618" s="56" t="s">
        <v>6</v>
      </c>
      <c r="E618" s="56" t="s">
        <v>6</v>
      </c>
      <c r="F618" s="55" t="s">
        <v>6</v>
      </c>
      <c r="G618" s="56" t="s">
        <v>6</v>
      </c>
      <c r="H618" s="57" t="s">
        <v>6</v>
      </c>
      <c r="I618" s="59"/>
      <c r="J618" s="63">
        <v>35000</v>
      </c>
      <c r="K618" s="1"/>
      <c r="L618" s="1"/>
      <c r="M618" s="1"/>
    </row>
    <row r="619" spans="1:13" x14ac:dyDescent="0.35">
      <c r="A619" s="54"/>
      <c r="B619" s="64" t="s">
        <v>113</v>
      </c>
      <c r="C619" s="69">
        <v>1</v>
      </c>
      <c r="D619" s="70">
        <v>35000</v>
      </c>
      <c r="E619" s="60">
        <v>35000</v>
      </c>
      <c r="F619" s="62"/>
      <c r="G619" s="62"/>
      <c r="H619" s="62"/>
      <c r="I619" s="62"/>
      <c r="J619" s="62"/>
      <c r="K619" s="1"/>
      <c r="L619" s="1"/>
      <c r="M619" s="1"/>
    </row>
    <row r="620" spans="1:13" x14ac:dyDescent="0.35">
      <c r="A620" s="54"/>
      <c r="B620" s="56" t="s">
        <v>51</v>
      </c>
      <c r="C620" s="62"/>
      <c r="D620" s="62"/>
      <c r="E620" s="62"/>
      <c r="F620" s="62"/>
      <c r="G620" s="62"/>
      <c r="H620" s="62"/>
      <c r="I620" s="62"/>
      <c r="J620" s="62"/>
      <c r="K620" s="1"/>
      <c r="L620" s="1"/>
      <c r="M620" s="1"/>
    </row>
    <row r="621" spans="1:13" x14ac:dyDescent="0.35">
      <c r="A621" s="54"/>
      <c r="B621" s="56" t="s">
        <v>59</v>
      </c>
      <c r="C621" s="60">
        <v>35000</v>
      </c>
      <c r="D621" s="61" t="s">
        <v>60</v>
      </c>
      <c r="E621" s="62"/>
      <c r="F621" s="62"/>
      <c r="G621" s="62"/>
      <c r="H621" s="62"/>
      <c r="I621" s="62"/>
      <c r="J621" s="62"/>
      <c r="K621" s="1"/>
      <c r="L621" s="1"/>
      <c r="M621" s="1"/>
    </row>
    <row r="622" spans="1:13" x14ac:dyDescent="0.35">
      <c r="A622" s="56" t="s">
        <v>6</v>
      </c>
      <c r="B622" s="55" t="s">
        <v>201</v>
      </c>
      <c r="C622" s="55" t="s">
        <v>6</v>
      </c>
      <c r="D622" s="56" t="s">
        <v>6</v>
      </c>
      <c r="E622" s="56" t="s">
        <v>6</v>
      </c>
      <c r="F622" s="55" t="s">
        <v>6</v>
      </c>
      <c r="G622" s="56" t="s">
        <v>6</v>
      </c>
      <c r="H622" s="57" t="s">
        <v>6</v>
      </c>
      <c r="I622" s="59"/>
      <c r="J622" s="63">
        <v>11059</v>
      </c>
      <c r="K622" s="1"/>
      <c r="L622" s="1"/>
      <c r="M622" s="1"/>
    </row>
    <row r="623" spans="1:13" x14ac:dyDescent="0.35">
      <c r="A623" s="54"/>
      <c r="B623" s="64" t="s">
        <v>202</v>
      </c>
      <c r="C623" s="65">
        <v>48</v>
      </c>
      <c r="D623" s="66">
        <v>230.4</v>
      </c>
      <c r="E623" s="60">
        <v>11059</v>
      </c>
      <c r="F623" s="62"/>
      <c r="G623" s="62"/>
      <c r="H623" s="62"/>
      <c r="I623" s="62"/>
      <c r="J623" s="62"/>
      <c r="K623" s="1"/>
      <c r="L623" s="1"/>
      <c r="M623" s="1"/>
    </row>
    <row r="624" spans="1:13" x14ac:dyDescent="0.35">
      <c r="A624" s="54"/>
      <c r="B624" s="56" t="s">
        <v>51</v>
      </c>
      <c r="C624" s="62"/>
      <c r="D624" s="62"/>
      <c r="E624" s="62"/>
      <c r="F624" s="62"/>
      <c r="G624" s="62"/>
      <c r="H624" s="62"/>
      <c r="I624" s="62"/>
      <c r="J624" s="62"/>
      <c r="K624" s="1"/>
      <c r="L624" s="1"/>
      <c r="M624" s="1"/>
    </row>
    <row r="625" spans="1:13" x14ac:dyDescent="0.35">
      <c r="A625" s="54"/>
      <c r="B625" s="56" t="s">
        <v>59</v>
      </c>
      <c r="C625" s="60">
        <v>11059</v>
      </c>
      <c r="D625" s="61" t="s">
        <v>60</v>
      </c>
      <c r="E625" s="62"/>
      <c r="F625" s="62"/>
      <c r="G625" s="62"/>
      <c r="H625" s="62"/>
      <c r="I625" s="62"/>
      <c r="J625" s="62"/>
      <c r="K625" s="1"/>
      <c r="L625" s="1"/>
      <c r="M625" s="1"/>
    </row>
    <row r="626" spans="1:13" x14ac:dyDescent="0.35">
      <c r="A626" s="56" t="s">
        <v>6</v>
      </c>
      <c r="B626" s="55" t="s">
        <v>61</v>
      </c>
      <c r="C626" s="55" t="s">
        <v>6</v>
      </c>
      <c r="D626" s="56" t="s">
        <v>6</v>
      </c>
      <c r="E626" s="56" t="s">
        <v>6</v>
      </c>
      <c r="F626" s="55" t="s">
        <v>6</v>
      </c>
      <c r="G626" s="56" t="s">
        <v>6</v>
      </c>
      <c r="H626" s="57" t="s">
        <v>6</v>
      </c>
      <c r="I626" s="59"/>
      <c r="J626" s="63">
        <v>4698</v>
      </c>
      <c r="K626" s="1"/>
      <c r="L626" s="1"/>
      <c r="M626" s="1"/>
    </row>
    <row r="627" spans="1:13" ht="72" x14ac:dyDescent="0.35">
      <c r="A627" s="67"/>
      <c r="B627" s="68" t="s">
        <v>331</v>
      </c>
      <c r="C627" s="62"/>
      <c r="D627" s="62"/>
      <c r="E627" s="62"/>
      <c r="F627" s="62"/>
      <c r="G627" s="62"/>
      <c r="H627" s="62"/>
      <c r="I627" s="62"/>
      <c r="J627" s="62"/>
      <c r="K627" s="1"/>
      <c r="L627" s="1"/>
      <c r="M627" s="1"/>
    </row>
    <row r="628" spans="1:13" x14ac:dyDescent="0.35">
      <c r="A628" s="54">
        <v>43394</v>
      </c>
      <c r="B628" s="55" t="s">
        <v>332</v>
      </c>
      <c r="C628" s="55" t="s">
        <v>6</v>
      </c>
      <c r="D628" s="56" t="s">
        <v>6</v>
      </c>
      <c r="E628" s="56" t="s">
        <v>6</v>
      </c>
      <c r="F628" s="55" t="s">
        <v>6</v>
      </c>
      <c r="G628" s="55" t="s">
        <v>51</v>
      </c>
      <c r="H628" s="57" t="s">
        <v>333</v>
      </c>
      <c r="I628" s="58">
        <v>60800</v>
      </c>
      <c r="J628" s="59"/>
      <c r="K628" s="1"/>
      <c r="L628" s="1"/>
      <c r="M628" s="1"/>
    </row>
    <row r="629" spans="1:13" x14ac:dyDescent="0.35">
      <c r="A629" s="54"/>
      <c r="B629" s="56" t="s">
        <v>53</v>
      </c>
      <c r="C629" s="56" t="s">
        <v>334</v>
      </c>
      <c r="D629" s="57" t="s">
        <v>299</v>
      </c>
      <c r="E629" s="60">
        <v>60800</v>
      </c>
      <c r="F629" s="61" t="s">
        <v>56</v>
      </c>
      <c r="G629" s="62"/>
      <c r="H629" s="62"/>
      <c r="I629" s="62"/>
      <c r="J629" s="62"/>
      <c r="K629" s="1"/>
      <c r="L629" s="1"/>
      <c r="M629" s="1"/>
    </row>
    <row r="630" spans="1:13" x14ac:dyDescent="0.35">
      <c r="A630" s="56" t="s">
        <v>6</v>
      </c>
      <c r="B630" s="55" t="s">
        <v>76</v>
      </c>
      <c r="C630" s="55" t="s">
        <v>6</v>
      </c>
      <c r="D630" s="56" t="s">
        <v>6</v>
      </c>
      <c r="E630" s="56" t="s">
        <v>6</v>
      </c>
      <c r="F630" s="55" t="s">
        <v>6</v>
      </c>
      <c r="G630" s="56" t="s">
        <v>6</v>
      </c>
      <c r="H630" s="57" t="s">
        <v>6</v>
      </c>
      <c r="I630" s="59"/>
      <c r="J630" s="63">
        <v>24314</v>
      </c>
      <c r="K630" s="1"/>
      <c r="L630" s="1"/>
      <c r="M630" s="1"/>
    </row>
    <row r="631" spans="1:13" x14ac:dyDescent="0.35">
      <c r="A631" s="54"/>
      <c r="B631" s="64" t="s">
        <v>77</v>
      </c>
      <c r="C631" s="65">
        <v>80</v>
      </c>
      <c r="D631" s="66">
        <v>303.93</v>
      </c>
      <c r="E631" s="60">
        <v>24314</v>
      </c>
      <c r="F631" s="62"/>
      <c r="G631" s="62"/>
      <c r="H631" s="62"/>
      <c r="I631" s="62"/>
      <c r="J631" s="62"/>
      <c r="K631" s="1"/>
      <c r="L631" s="1"/>
      <c r="M631" s="1"/>
    </row>
    <row r="632" spans="1:13" x14ac:dyDescent="0.35">
      <c r="A632" s="54"/>
      <c r="B632" s="56" t="s">
        <v>51</v>
      </c>
      <c r="C632" s="62"/>
      <c r="D632" s="62"/>
      <c r="E632" s="62"/>
      <c r="F632" s="62"/>
      <c r="G632" s="62"/>
      <c r="H632" s="62"/>
      <c r="I632" s="62"/>
      <c r="J632" s="62"/>
      <c r="K632" s="1"/>
      <c r="L632" s="1"/>
      <c r="M632" s="1"/>
    </row>
    <row r="633" spans="1:13" x14ac:dyDescent="0.35">
      <c r="A633" s="54"/>
      <c r="B633" s="56" t="s">
        <v>59</v>
      </c>
      <c r="C633" s="60">
        <v>24314</v>
      </c>
      <c r="D633" s="61" t="s">
        <v>60</v>
      </c>
      <c r="E633" s="62"/>
      <c r="F633" s="62"/>
      <c r="G633" s="62"/>
      <c r="H633" s="62"/>
      <c r="I633" s="62"/>
      <c r="J633" s="62"/>
      <c r="K633" s="1"/>
      <c r="L633" s="1"/>
      <c r="M633" s="1"/>
    </row>
    <row r="634" spans="1:13" x14ac:dyDescent="0.35">
      <c r="A634" s="56" t="s">
        <v>6</v>
      </c>
      <c r="B634" s="55" t="s">
        <v>78</v>
      </c>
      <c r="C634" s="55" t="s">
        <v>6</v>
      </c>
      <c r="D634" s="56" t="s">
        <v>6</v>
      </c>
      <c r="E634" s="56" t="s">
        <v>6</v>
      </c>
      <c r="F634" s="55" t="s">
        <v>6</v>
      </c>
      <c r="G634" s="56" t="s">
        <v>6</v>
      </c>
      <c r="H634" s="57" t="s">
        <v>6</v>
      </c>
      <c r="I634" s="59"/>
      <c r="J634" s="63">
        <v>35294</v>
      </c>
      <c r="K634" s="1"/>
      <c r="L634" s="1"/>
      <c r="M634" s="1"/>
    </row>
    <row r="635" spans="1:13" x14ac:dyDescent="0.35">
      <c r="A635" s="54"/>
      <c r="B635" s="64" t="s">
        <v>79</v>
      </c>
      <c r="C635" s="65">
        <v>120</v>
      </c>
      <c r="D635" s="66">
        <v>294.12</v>
      </c>
      <c r="E635" s="60">
        <v>35294</v>
      </c>
      <c r="F635" s="62"/>
      <c r="G635" s="62"/>
      <c r="H635" s="62"/>
      <c r="I635" s="62"/>
      <c r="J635" s="62"/>
      <c r="K635" s="1"/>
      <c r="L635" s="1"/>
      <c r="M635" s="1"/>
    </row>
    <row r="636" spans="1:13" x14ac:dyDescent="0.35">
      <c r="A636" s="54"/>
      <c r="B636" s="56" t="s">
        <v>51</v>
      </c>
      <c r="C636" s="62"/>
      <c r="D636" s="62"/>
      <c r="E636" s="62"/>
      <c r="F636" s="62"/>
      <c r="G636" s="62"/>
      <c r="H636" s="62"/>
      <c r="I636" s="62"/>
      <c r="J636" s="62"/>
      <c r="K636" s="1"/>
      <c r="L636" s="1"/>
      <c r="M636" s="1"/>
    </row>
    <row r="637" spans="1:13" x14ac:dyDescent="0.35">
      <c r="A637" s="54"/>
      <c r="B637" s="56" t="s">
        <v>59</v>
      </c>
      <c r="C637" s="60">
        <v>35294</v>
      </c>
      <c r="D637" s="61" t="s">
        <v>60</v>
      </c>
      <c r="E637" s="62"/>
      <c r="F637" s="62"/>
      <c r="G637" s="62"/>
      <c r="H637" s="62"/>
      <c r="I637" s="62"/>
      <c r="J637" s="62"/>
      <c r="K637" s="1"/>
      <c r="L637" s="1"/>
      <c r="M637" s="1"/>
    </row>
    <row r="638" spans="1:13" x14ac:dyDescent="0.35">
      <c r="A638" s="56" t="s">
        <v>6</v>
      </c>
      <c r="B638" s="55" t="s">
        <v>61</v>
      </c>
      <c r="C638" s="55" t="s">
        <v>6</v>
      </c>
      <c r="D638" s="56" t="s">
        <v>6</v>
      </c>
      <c r="E638" s="56" t="s">
        <v>6</v>
      </c>
      <c r="F638" s="55" t="s">
        <v>6</v>
      </c>
      <c r="G638" s="56" t="s">
        <v>6</v>
      </c>
      <c r="H638" s="57" t="s">
        <v>6</v>
      </c>
      <c r="I638" s="59"/>
      <c r="J638" s="63">
        <v>1192</v>
      </c>
      <c r="K638" s="1"/>
      <c r="L638" s="1"/>
      <c r="M638" s="1"/>
    </row>
    <row r="639" spans="1:13" ht="36" x14ac:dyDescent="0.35">
      <c r="A639" s="67"/>
      <c r="B639" s="68" t="s">
        <v>335</v>
      </c>
      <c r="C639" s="62"/>
      <c r="D639" s="62"/>
      <c r="E639" s="62"/>
      <c r="F639" s="62"/>
      <c r="G639" s="62"/>
      <c r="H639" s="62"/>
      <c r="I639" s="62"/>
      <c r="J639" s="62"/>
      <c r="K639" s="1"/>
      <c r="L639" s="1"/>
      <c r="M639" s="1"/>
    </row>
    <row r="640" spans="1:13" x14ac:dyDescent="0.35">
      <c r="A640" s="54">
        <v>43394</v>
      </c>
      <c r="B640" s="55" t="s">
        <v>95</v>
      </c>
      <c r="C640" s="55" t="s">
        <v>6</v>
      </c>
      <c r="D640" s="56" t="s">
        <v>6</v>
      </c>
      <c r="E640" s="56" t="s">
        <v>6</v>
      </c>
      <c r="F640" s="55" t="s">
        <v>6</v>
      </c>
      <c r="G640" s="55" t="s">
        <v>51</v>
      </c>
      <c r="H640" s="57" t="s">
        <v>336</v>
      </c>
      <c r="I640" s="58">
        <v>55300</v>
      </c>
      <c r="J640" s="59"/>
      <c r="K640" s="1"/>
      <c r="L640" s="1"/>
      <c r="M640" s="1"/>
    </row>
    <row r="641" spans="1:13" x14ac:dyDescent="0.35">
      <c r="A641" s="54"/>
      <c r="B641" s="56" t="s">
        <v>53</v>
      </c>
      <c r="C641" s="56" t="s">
        <v>337</v>
      </c>
      <c r="D641" s="57" t="s">
        <v>299</v>
      </c>
      <c r="E641" s="60">
        <v>55300</v>
      </c>
      <c r="F641" s="61" t="s">
        <v>56</v>
      </c>
      <c r="G641" s="62"/>
      <c r="H641" s="62"/>
      <c r="I641" s="62"/>
      <c r="J641" s="62"/>
      <c r="K641" s="1"/>
      <c r="L641" s="1"/>
      <c r="M641" s="1"/>
    </row>
    <row r="642" spans="1:13" x14ac:dyDescent="0.35">
      <c r="A642" s="56" t="s">
        <v>6</v>
      </c>
      <c r="B642" s="55" t="s">
        <v>99</v>
      </c>
      <c r="C642" s="55" t="s">
        <v>6</v>
      </c>
      <c r="D642" s="56" t="s">
        <v>6</v>
      </c>
      <c r="E642" s="56" t="s">
        <v>6</v>
      </c>
      <c r="F642" s="55" t="s">
        <v>6</v>
      </c>
      <c r="G642" s="56" t="s">
        <v>6</v>
      </c>
      <c r="H642" s="57" t="s">
        <v>6</v>
      </c>
      <c r="I642" s="59"/>
      <c r="J642" s="63">
        <v>54216</v>
      </c>
      <c r="K642" s="1"/>
      <c r="L642" s="1"/>
      <c r="M642" s="1"/>
    </row>
    <row r="643" spans="1:13" x14ac:dyDescent="0.35">
      <c r="A643" s="54"/>
      <c r="B643" s="64" t="s">
        <v>100</v>
      </c>
      <c r="C643" s="72">
        <v>7</v>
      </c>
      <c r="D643" s="73">
        <v>7745.14</v>
      </c>
      <c r="E643" s="60">
        <v>54216</v>
      </c>
      <c r="F643" s="62"/>
      <c r="G643" s="62"/>
      <c r="H643" s="62"/>
      <c r="I643" s="62"/>
      <c r="J643" s="62"/>
      <c r="K643" s="1"/>
      <c r="L643" s="1"/>
      <c r="M643" s="1"/>
    </row>
    <row r="644" spans="1:13" x14ac:dyDescent="0.35">
      <c r="A644" s="54"/>
      <c r="B644" s="56" t="s">
        <v>51</v>
      </c>
      <c r="C644" s="62"/>
      <c r="D644" s="62"/>
      <c r="E644" s="62"/>
      <c r="F644" s="62"/>
      <c r="G644" s="62"/>
      <c r="H644" s="62"/>
      <c r="I644" s="62"/>
      <c r="J644" s="62"/>
      <c r="K644" s="1"/>
      <c r="L644" s="1"/>
      <c r="M644" s="1"/>
    </row>
    <row r="645" spans="1:13" x14ac:dyDescent="0.35">
      <c r="A645" s="54"/>
      <c r="B645" s="56" t="s">
        <v>59</v>
      </c>
      <c r="C645" s="60">
        <v>54216</v>
      </c>
      <c r="D645" s="61" t="s">
        <v>60</v>
      </c>
      <c r="E645" s="62"/>
      <c r="F645" s="62"/>
      <c r="G645" s="62"/>
      <c r="H645" s="62"/>
      <c r="I645" s="62"/>
      <c r="J645" s="62"/>
      <c r="K645" s="1"/>
      <c r="L645" s="1"/>
      <c r="M645" s="1"/>
    </row>
    <row r="646" spans="1:13" x14ac:dyDescent="0.35">
      <c r="A646" s="56" t="s">
        <v>6</v>
      </c>
      <c r="B646" s="55" t="s">
        <v>61</v>
      </c>
      <c r="C646" s="55" t="s">
        <v>6</v>
      </c>
      <c r="D646" s="56" t="s">
        <v>6</v>
      </c>
      <c r="E646" s="56" t="s">
        <v>6</v>
      </c>
      <c r="F646" s="55" t="s">
        <v>6</v>
      </c>
      <c r="G646" s="56" t="s">
        <v>6</v>
      </c>
      <c r="H646" s="57" t="s">
        <v>6</v>
      </c>
      <c r="I646" s="59"/>
      <c r="J646" s="63">
        <v>1084</v>
      </c>
      <c r="K646" s="1"/>
      <c r="L646" s="1"/>
      <c r="M646" s="1"/>
    </row>
    <row r="647" spans="1:13" ht="36" x14ac:dyDescent="0.35">
      <c r="A647" s="67"/>
      <c r="B647" s="68" t="s">
        <v>338</v>
      </c>
      <c r="C647" s="62"/>
      <c r="D647" s="62"/>
      <c r="E647" s="62"/>
      <c r="F647" s="62"/>
      <c r="G647" s="62"/>
      <c r="H647" s="62"/>
      <c r="I647" s="62"/>
      <c r="J647" s="62"/>
      <c r="K647" s="1"/>
      <c r="L647" s="1"/>
      <c r="M647" s="1"/>
    </row>
    <row r="648" spans="1:13" x14ac:dyDescent="0.35">
      <c r="A648" s="54">
        <v>43394</v>
      </c>
      <c r="B648" s="55" t="s">
        <v>339</v>
      </c>
      <c r="C648" s="55" t="s">
        <v>6</v>
      </c>
      <c r="D648" s="56" t="s">
        <v>6</v>
      </c>
      <c r="E648" s="56" t="s">
        <v>6</v>
      </c>
      <c r="F648" s="55" t="s">
        <v>6</v>
      </c>
      <c r="G648" s="55" t="s">
        <v>51</v>
      </c>
      <c r="H648" s="57" t="s">
        <v>340</v>
      </c>
      <c r="I648" s="58">
        <v>58100</v>
      </c>
      <c r="J648" s="59"/>
      <c r="K648" s="1"/>
      <c r="L648" s="1"/>
      <c r="M648" s="1"/>
    </row>
    <row r="649" spans="1:13" x14ac:dyDescent="0.35">
      <c r="A649" s="54"/>
      <c r="B649" s="56" t="s">
        <v>53</v>
      </c>
      <c r="C649" s="56" t="s">
        <v>341</v>
      </c>
      <c r="D649" s="57" t="s">
        <v>299</v>
      </c>
      <c r="E649" s="60">
        <v>58100</v>
      </c>
      <c r="F649" s="61" t="s">
        <v>56</v>
      </c>
      <c r="G649" s="62"/>
      <c r="H649" s="62"/>
      <c r="I649" s="62"/>
      <c r="J649" s="62"/>
      <c r="K649" s="1"/>
      <c r="L649" s="1"/>
      <c r="M649" s="1"/>
    </row>
    <row r="650" spans="1:13" x14ac:dyDescent="0.35">
      <c r="A650" s="56" t="s">
        <v>6</v>
      </c>
      <c r="B650" s="55" t="s">
        <v>302</v>
      </c>
      <c r="C650" s="55" t="s">
        <v>6</v>
      </c>
      <c r="D650" s="56" t="s">
        <v>6</v>
      </c>
      <c r="E650" s="56" t="s">
        <v>6</v>
      </c>
      <c r="F650" s="55" t="s">
        <v>6</v>
      </c>
      <c r="G650" s="56" t="s">
        <v>6</v>
      </c>
      <c r="H650" s="57" t="s">
        <v>6</v>
      </c>
      <c r="I650" s="59"/>
      <c r="J650" s="63">
        <v>5490</v>
      </c>
      <c r="K650" s="1"/>
      <c r="L650" s="1"/>
      <c r="M650" s="1"/>
    </row>
    <row r="651" spans="1:13" x14ac:dyDescent="0.35">
      <c r="A651" s="54"/>
      <c r="B651" s="64" t="s">
        <v>303</v>
      </c>
      <c r="C651" s="65">
        <v>4</v>
      </c>
      <c r="D651" s="66">
        <v>1372.5</v>
      </c>
      <c r="E651" s="60">
        <v>5490</v>
      </c>
      <c r="F651" s="62"/>
      <c r="G651" s="62"/>
      <c r="H651" s="62"/>
      <c r="I651" s="62"/>
      <c r="J651" s="62"/>
      <c r="K651" s="1"/>
      <c r="L651" s="1"/>
      <c r="M651" s="1"/>
    </row>
    <row r="652" spans="1:13" x14ac:dyDescent="0.35">
      <c r="A652" s="54"/>
      <c r="B652" s="56" t="s">
        <v>51</v>
      </c>
      <c r="C652" s="62"/>
      <c r="D652" s="62"/>
      <c r="E652" s="62"/>
      <c r="F652" s="62"/>
      <c r="G652" s="62"/>
      <c r="H652" s="62"/>
      <c r="I652" s="62"/>
      <c r="J652" s="62"/>
      <c r="K652" s="1"/>
      <c r="L652" s="1"/>
      <c r="M652" s="1"/>
    </row>
    <row r="653" spans="1:13" x14ac:dyDescent="0.35">
      <c r="A653" s="54"/>
      <c r="B653" s="56" t="s">
        <v>59</v>
      </c>
      <c r="C653" s="60">
        <v>5490</v>
      </c>
      <c r="D653" s="61" t="s">
        <v>60</v>
      </c>
      <c r="E653" s="62"/>
      <c r="F653" s="62"/>
      <c r="G653" s="62"/>
      <c r="H653" s="62"/>
      <c r="I653" s="62"/>
      <c r="J653" s="62"/>
      <c r="K653" s="1"/>
      <c r="L653" s="1"/>
      <c r="M653" s="1"/>
    </row>
    <row r="654" spans="1:13" x14ac:dyDescent="0.35">
      <c r="A654" s="56" t="s">
        <v>6</v>
      </c>
      <c r="B654" s="55" t="s">
        <v>207</v>
      </c>
      <c r="C654" s="55" t="s">
        <v>6</v>
      </c>
      <c r="D654" s="56" t="s">
        <v>6</v>
      </c>
      <c r="E654" s="56" t="s">
        <v>6</v>
      </c>
      <c r="F654" s="55" t="s">
        <v>6</v>
      </c>
      <c r="G654" s="56" t="s">
        <v>6</v>
      </c>
      <c r="H654" s="57" t="s">
        <v>6</v>
      </c>
      <c r="I654" s="59"/>
      <c r="J654" s="63">
        <v>51471</v>
      </c>
      <c r="K654" s="1"/>
      <c r="L654" s="1"/>
      <c r="M654" s="1"/>
    </row>
    <row r="655" spans="1:13" x14ac:dyDescent="0.35">
      <c r="A655" s="54"/>
      <c r="B655" s="64" t="s">
        <v>208</v>
      </c>
      <c r="C655" s="69">
        <v>1</v>
      </c>
      <c r="D655" s="70">
        <v>51471</v>
      </c>
      <c r="E655" s="60">
        <v>51471</v>
      </c>
      <c r="F655" s="62"/>
      <c r="G655" s="62"/>
      <c r="H655" s="62"/>
      <c r="I655" s="62"/>
      <c r="J655" s="62"/>
      <c r="K655" s="1"/>
      <c r="L655" s="1"/>
      <c r="M655" s="1"/>
    </row>
    <row r="656" spans="1:13" x14ac:dyDescent="0.35">
      <c r="A656" s="54"/>
      <c r="B656" s="56" t="s">
        <v>51</v>
      </c>
      <c r="C656" s="62"/>
      <c r="D656" s="62"/>
      <c r="E656" s="62"/>
      <c r="F656" s="62"/>
      <c r="G656" s="62"/>
      <c r="H656" s="62"/>
      <c r="I656" s="62"/>
      <c r="J656" s="62"/>
      <c r="K656" s="1"/>
      <c r="L656" s="1"/>
      <c r="M656" s="1"/>
    </row>
    <row r="657" spans="1:13" x14ac:dyDescent="0.35">
      <c r="A657" s="54"/>
      <c r="B657" s="56" t="s">
        <v>59</v>
      </c>
      <c r="C657" s="60">
        <v>51471</v>
      </c>
      <c r="D657" s="61" t="s">
        <v>60</v>
      </c>
      <c r="E657" s="62"/>
      <c r="F657" s="62"/>
      <c r="G657" s="62"/>
      <c r="H657" s="62"/>
      <c r="I657" s="62"/>
      <c r="J657" s="62"/>
      <c r="K657" s="1"/>
      <c r="L657" s="1"/>
      <c r="M657" s="1"/>
    </row>
    <row r="658" spans="1:13" x14ac:dyDescent="0.35">
      <c r="A658" s="56" t="s">
        <v>6</v>
      </c>
      <c r="B658" s="55" t="s">
        <v>61</v>
      </c>
      <c r="C658" s="55" t="s">
        <v>6</v>
      </c>
      <c r="D658" s="56" t="s">
        <v>6</v>
      </c>
      <c r="E658" s="56" t="s">
        <v>6</v>
      </c>
      <c r="F658" s="55" t="s">
        <v>6</v>
      </c>
      <c r="G658" s="56" t="s">
        <v>6</v>
      </c>
      <c r="H658" s="57" t="s">
        <v>6</v>
      </c>
      <c r="I658" s="59"/>
      <c r="J658" s="63">
        <v>1139</v>
      </c>
      <c r="K658" s="1"/>
      <c r="L658" s="1"/>
      <c r="M658" s="1"/>
    </row>
    <row r="659" spans="1:13" ht="48" x14ac:dyDescent="0.35">
      <c r="A659" s="67"/>
      <c r="B659" s="68" t="s">
        <v>342</v>
      </c>
      <c r="C659" s="62"/>
      <c r="D659" s="62"/>
      <c r="E659" s="62"/>
      <c r="F659" s="62"/>
      <c r="G659" s="62"/>
      <c r="H659" s="62"/>
      <c r="I659" s="62"/>
      <c r="J659" s="62"/>
      <c r="K659" s="1"/>
      <c r="L659" s="1"/>
      <c r="M659" s="1"/>
    </row>
    <row r="660" spans="1:13" x14ac:dyDescent="0.35">
      <c r="A660" s="123">
        <v>43394</v>
      </c>
      <c r="B660" s="124" t="s">
        <v>63</v>
      </c>
      <c r="C660" s="124" t="s">
        <v>6</v>
      </c>
      <c r="D660" s="125" t="s">
        <v>6</v>
      </c>
      <c r="E660" s="125" t="s">
        <v>6</v>
      </c>
      <c r="F660" s="124" t="s">
        <v>6</v>
      </c>
      <c r="G660" s="124" t="s">
        <v>51</v>
      </c>
      <c r="H660" s="126" t="s">
        <v>343</v>
      </c>
      <c r="I660" s="127">
        <v>378600</v>
      </c>
      <c r="J660" s="128"/>
      <c r="K660" s="1"/>
      <c r="L660" s="1"/>
      <c r="M660" s="1"/>
    </row>
    <row r="661" spans="1:13" x14ac:dyDescent="0.35">
      <c r="A661" s="123"/>
      <c r="B661" s="125" t="s">
        <v>53</v>
      </c>
      <c r="C661" s="125" t="s">
        <v>344</v>
      </c>
      <c r="D661" s="126" t="s">
        <v>299</v>
      </c>
      <c r="E661" s="129">
        <v>378600</v>
      </c>
      <c r="F661" s="130" t="s">
        <v>56</v>
      </c>
      <c r="G661" s="131"/>
      <c r="H661" s="131"/>
      <c r="I661" s="131"/>
      <c r="J661" s="131"/>
      <c r="K661" s="1"/>
      <c r="L661" s="1"/>
      <c r="M661" s="1"/>
    </row>
    <row r="662" spans="1:13" x14ac:dyDescent="0.35">
      <c r="A662" s="125" t="s">
        <v>6</v>
      </c>
      <c r="B662" s="124" t="s">
        <v>248</v>
      </c>
      <c r="C662" s="124" t="s">
        <v>6</v>
      </c>
      <c r="D662" s="125" t="s">
        <v>6</v>
      </c>
      <c r="E662" s="125" t="s">
        <v>6</v>
      </c>
      <c r="F662" s="124" t="s">
        <v>6</v>
      </c>
      <c r="G662" s="125" t="s">
        <v>6</v>
      </c>
      <c r="H662" s="126" t="s">
        <v>6</v>
      </c>
      <c r="I662" s="128"/>
      <c r="J662" s="132">
        <v>47059</v>
      </c>
      <c r="K662" s="1"/>
      <c r="L662" s="1"/>
      <c r="M662" s="1"/>
    </row>
    <row r="663" spans="1:13" x14ac:dyDescent="0.35">
      <c r="A663" s="123"/>
      <c r="B663" s="133" t="s">
        <v>249</v>
      </c>
      <c r="C663" s="134">
        <v>200</v>
      </c>
      <c r="D663" s="135">
        <v>235.3</v>
      </c>
      <c r="E663" s="129">
        <v>47059</v>
      </c>
      <c r="F663" s="131"/>
      <c r="G663" s="131"/>
      <c r="H663" s="131"/>
      <c r="I663" s="131"/>
      <c r="J663" s="131"/>
      <c r="K663" s="1"/>
      <c r="L663" s="1"/>
      <c r="M663" s="1"/>
    </row>
    <row r="664" spans="1:13" x14ac:dyDescent="0.35">
      <c r="A664" s="123"/>
      <c r="B664" s="125" t="s">
        <v>51</v>
      </c>
      <c r="C664" s="131"/>
      <c r="D664" s="131"/>
      <c r="E664" s="131"/>
      <c r="F664" s="131"/>
      <c r="G664" s="131"/>
      <c r="H664" s="131"/>
      <c r="I664" s="131"/>
      <c r="J664" s="131"/>
      <c r="K664" s="1"/>
      <c r="L664" s="1"/>
      <c r="M664" s="1"/>
    </row>
    <row r="665" spans="1:13" x14ac:dyDescent="0.35">
      <c r="A665" s="123"/>
      <c r="B665" s="125" t="s">
        <v>59</v>
      </c>
      <c r="C665" s="129">
        <v>47059</v>
      </c>
      <c r="D665" s="130" t="s">
        <v>60</v>
      </c>
      <c r="E665" s="131"/>
      <c r="F665" s="131"/>
      <c r="G665" s="131"/>
      <c r="H665" s="131"/>
      <c r="I665" s="131"/>
      <c r="J665" s="131"/>
      <c r="K665" s="1"/>
      <c r="L665" s="1"/>
      <c r="M665" s="1"/>
    </row>
    <row r="666" spans="1:13" x14ac:dyDescent="0.35">
      <c r="A666" s="125" t="s">
        <v>6</v>
      </c>
      <c r="B666" s="124" t="s">
        <v>68</v>
      </c>
      <c r="C666" s="124" t="s">
        <v>6</v>
      </c>
      <c r="D666" s="125" t="s">
        <v>6</v>
      </c>
      <c r="E666" s="125" t="s">
        <v>6</v>
      </c>
      <c r="F666" s="124" t="s">
        <v>6</v>
      </c>
      <c r="G666" s="125" t="s">
        <v>6</v>
      </c>
      <c r="H666" s="126" t="s">
        <v>6</v>
      </c>
      <c r="I666" s="128"/>
      <c r="J666" s="132">
        <v>121569</v>
      </c>
      <c r="K666" s="1"/>
      <c r="L666" s="1"/>
      <c r="M666" s="1"/>
    </row>
    <row r="667" spans="1:13" x14ac:dyDescent="0.35">
      <c r="A667" s="123"/>
      <c r="B667" s="133" t="s">
        <v>69</v>
      </c>
      <c r="C667" s="134">
        <v>80</v>
      </c>
      <c r="D667" s="135">
        <v>1519.61</v>
      </c>
      <c r="E667" s="129">
        <v>121569</v>
      </c>
      <c r="F667" s="131"/>
      <c r="G667" s="131"/>
      <c r="H667" s="131"/>
      <c r="I667" s="131"/>
      <c r="J667" s="131"/>
      <c r="K667" s="1"/>
      <c r="L667" s="1"/>
      <c r="M667" s="1"/>
    </row>
    <row r="668" spans="1:13" x14ac:dyDescent="0.35">
      <c r="A668" s="123"/>
      <c r="B668" s="125" t="s">
        <v>51</v>
      </c>
      <c r="C668" s="131"/>
      <c r="D668" s="131"/>
      <c r="E668" s="131"/>
      <c r="F668" s="131"/>
      <c r="G668" s="131"/>
      <c r="H668" s="131"/>
      <c r="I668" s="131"/>
      <c r="J668" s="131"/>
      <c r="K668" s="1"/>
      <c r="L668" s="1"/>
      <c r="M668" s="1"/>
    </row>
    <row r="669" spans="1:13" x14ac:dyDescent="0.35">
      <c r="A669" s="123"/>
      <c r="B669" s="125" t="s">
        <v>59</v>
      </c>
      <c r="C669" s="129">
        <v>121569</v>
      </c>
      <c r="D669" s="130" t="s">
        <v>60</v>
      </c>
      <c r="E669" s="131"/>
      <c r="F669" s="131"/>
      <c r="G669" s="131"/>
      <c r="H669" s="131"/>
      <c r="I669" s="131"/>
      <c r="J669" s="131"/>
      <c r="K669" s="1"/>
      <c r="L669" s="1"/>
      <c r="M669" s="1"/>
    </row>
    <row r="670" spans="1:13" x14ac:dyDescent="0.35">
      <c r="A670" s="125" t="s">
        <v>6</v>
      </c>
      <c r="B670" s="124" t="s">
        <v>70</v>
      </c>
      <c r="C670" s="124" t="s">
        <v>6</v>
      </c>
      <c r="D670" s="125" t="s">
        <v>6</v>
      </c>
      <c r="E670" s="125" t="s">
        <v>6</v>
      </c>
      <c r="F670" s="124" t="s">
        <v>6</v>
      </c>
      <c r="G670" s="125" t="s">
        <v>6</v>
      </c>
      <c r="H670" s="126" t="s">
        <v>6</v>
      </c>
      <c r="I670" s="128"/>
      <c r="J670" s="132">
        <v>115294</v>
      </c>
      <c r="K670" s="1"/>
      <c r="L670" s="1"/>
      <c r="M670" s="1"/>
    </row>
    <row r="671" spans="1:13" x14ac:dyDescent="0.35">
      <c r="A671" s="123"/>
      <c r="B671" s="133" t="s">
        <v>71</v>
      </c>
      <c r="C671" s="136">
        <v>2</v>
      </c>
      <c r="D671" s="137">
        <v>57647</v>
      </c>
      <c r="E671" s="129">
        <v>115294</v>
      </c>
      <c r="F671" s="131"/>
      <c r="G671" s="131"/>
      <c r="H671" s="131"/>
      <c r="I671" s="131"/>
      <c r="J671" s="131"/>
      <c r="K671" s="1"/>
      <c r="L671" s="1"/>
      <c r="M671" s="1"/>
    </row>
    <row r="672" spans="1:13" x14ac:dyDescent="0.35">
      <c r="A672" s="123"/>
      <c r="B672" s="125" t="s">
        <v>51</v>
      </c>
      <c r="C672" s="131"/>
      <c r="D672" s="131"/>
      <c r="E672" s="131"/>
      <c r="F672" s="131"/>
      <c r="G672" s="131"/>
      <c r="H672" s="131"/>
      <c r="I672" s="131"/>
      <c r="J672" s="131"/>
      <c r="K672" s="1"/>
      <c r="L672" s="1"/>
      <c r="M672" s="1"/>
    </row>
    <row r="673" spans="1:13" x14ac:dyDescent="0.35">
      <c r="A673" s="123"/>
      <c r="B673" s="125" t="s">
        <v>59</v>
      </c>
      <c r="C673" s="129">
        <v>115294</v>
      </c>
      <c r="D673" s="130" t="s">
        <v>60</v>
      </c>
      <c r="E673" s="131"/>
      <c r="F673" s="131"/>
      <c r="G673" s="131"/>
      <c r="H673" s="131"/>
      <c r="I673" s="131"/>
      <c r="J673" s="131"/>
      <c r="K673" s="1"/>
      <c r="L673" s="1"/>
      <c r="M673" s="1"/>
    </row>
    <row r="674" spans="1:13" x14ac:dyDescent="0.35">
      <c r="A674" s="125" t="s">
        <v>6</v>
      </c>
      <c r="B674" s="124" t="s">
        <v>201</v>
      </c>
      <c r="C674" s="124" t="s">
        <v>6</v>
      </c>
      <c r="D674" s="125" t="s">
        <v>6</v>
      </c>
      <c r="E674" s="125" t="s">
        <v>6</v>
      </c>
      <c r="F674" s="124" t="s">
        <v>6</v>
      </c>
      <c r="G674" s="125" t="s">
        <v>6</v>
      </c>
      <c r="H674" s="126" t="s">
        <v>6</v>
      </c>
      <c r="I674" s="128"/>
      <c r="J674" s="132">
        <v>49020</v>
      </c>
      <c r="K674" s="1"/>
      <c r="L674" s="1"/>
      <c r="M674" s="1"/>
    </row>
    <row r="675" spans="1:13" x14ac:dyDescent="0.35">
      <c r="A675" s="123"/>
      <c r="B675" s="133" t="s">
        <v>202</v>
      </c>
      <c r="C675" s="134">
        <v>200</v>
      </c>
      <c r="D675" s="135">
        <v>245.1</v>
      </c>
      <c r="E675" s="129">
        <v>49020</v>
      </c>
      <c r="F675" s="131"/>
      <c r="G675" s="131"/>
      <c r="H675" s="131"/>
      <c r="I675" s="131"/>
      <c r="J675" s="131"/>
      <c r="K675" s="1"/>
      <c r="L675" s="1"/>
      <c r="M675" s="1"/>
    </row>
    <row r="676" spans="1:13" x14ac:dyDescent="0.35">
      <c r="A676" s="123"/>
      <c r="B676" s="125" t="s">
        <v>51</v>
      </c>
      <c r="C676" s="131"/>
      <c r="D676" s="131"/>
      <c r="E676" s="131"/>
      <c r="F676" s="131"/>
      <c r="G676" s="131"/>
      <c r="H676" s="131"/>
      <c r="I676" s="131"/>
      <c r="J676" s="131"/>
      <c r="K676" s="1"/>
      <c r="L676" s="1"/>
      <c r="M676" s="1"/>
    </row>
    <row r="677" spans="1:13" x14ac:dyDescent="0.35">
      <c r="A677" s="123"/>
      <c r="B677" s="125" t="s">
        <v>59</v>
      </c>
      <c r="C677" s="129">
        <v>49020</v>
      </c>
      <c r="D677" s="130" t="s">
        <v>60</v>
      </c>
      <c r="E677" s="131"/>
      <c r="F677" s="131"/>
      <c r="G677" s="131"/>
      <c r="H677" s="131"/>
      <c r="I677" s="131"/>
      <c r="J677" s="131"/>
      <c r="K677" s="1"/>
      <c r="L677" s="1"/>
      <c r="M677" s="1"/>
    </row>
    <row r="678" spans="1:13" x14ac:dyDescent="0.35">
      <c r="A678" s="125" t="s">
        <v>6</v>
      </c>
      <c r="B678" s="124" t="s">
        <v>191</v>
      </c>
      <c r="C678" s="124" t="s">
        <v>6</v>
      </c>
      <c r="D678" s="125" t="s">
        <v>6</v>
      </c>
      <c r="E678" s="125" t="s">
        <v>6</v>
      </c>
      <c r="F678" s="124" t="s">
        <v>6</v>
      </c>
      <c r="G678" s="125" t="s">
        <v>6</v>
      </c>
      <c r="H678" s="126" t="s">
        <v>6</v>
      </c>
      <c r="I678" s="128"/>
      <c r="J678" s="132">
        <v>38235</v>
      </c>
      <c r="K678" s="1"/>
      <c r="L678" s="1"/>
      <c r="M678" s="1"/>
    </row>
    <row r="679" spans="1:13" x14ac:dyDescent="0.35">
      <c r="A679" s="123"/>
      <c r="B679" s="133" t="s">
        <v>192</v>
      </c>
      <c r="C679" s="134">
        <v>100</v>
      </c>
      <c r="D679" s="135">
        <v>382.35</v>
      </c>
      <c r="E679" s="129">
        <v>38235</v>
      </c>
      <c r="F679" s="131"/>
      <c r="G679" s="131"/>
      <c r="H679" s="131"/>
      <c r="I679" s="131"/>
      <c r="J679" s="131"/>
      <c r="K679" s="1"/>
      <c r="L679" s="1"/>
      <c r="M679" s="1"/>
    </row>
    <row r="680" spans="1:13" x14ac:dyDescent="0.35">
      <c r="A680" s="123"/>
      <c r="B680" s="125" t="s">
        <v>51</v>
      </c>
      <c r="C680" s="131"/>
      <c r="D680" s="131"/>
      <c r="E680" s="131"/>
      <c r="F680" s="131"/>
      <c r="G680" s="131"/>
      <c r="H680" s="131"/>
      <c r="I680" s="131"/>
      <c r="J680" s="131"/>
      <c r="K680" s="1"/>
      <c r="L680" s="1"/>
      <c r="M680" s="1"/>
    </row>
    <row r="681" spans="1:13" x14ac:dyDescent="0.35">
      <c r="A681" s="123"/>
      <c r="B681" s="125" t="s">
        <v>59</v>
      </c>
      <c r="C681" s="129">
        <v>38235</v>
      </c>
      <c r="D681" s="130" t="s">
        <v>60</v>
      </c>
      <c r="E681" s="131"/>
      <c r="F681" s="131"/>
      <c r="G681" s="131"/>
      <c r="H681" s="131"/>
      <c r="I681" s="131"/>
      <c r="J681" s="131"/>
      <c r="K681" s="1"/>
      <c r="L681" s="1"/>
      <c r="M681" s="1"/>
    </row>
    <row r="682" spans="1:13" x14ac:dyDescent="0.35">
      <c r="A682" s="125" t="s">
        <v>6</v>
      </c>
      <c r="B682" s="124" t="s">
        <v>61</v>
      </c>
      <c r="C682" s="124" t="s">
        <v>6</v>
      </c>
      <c r="D682" s="125" t="s">
        <v>6</v>
      </c>
      <c r="E682" s="125" t="s">
        <v>6</v>
      </c>
      <c r="F682" s="124" t="s">
        <v>6</v>
      </c>
      <c r="G682" s="125" t="s">
        <v>6</v>
      </c>
      <c r="H682" s="126" t="s">
        <v>6</v>
      </c>
      <c r="I682" s="128"/>
      <c r="J682" s="132">
        <v>7423</v>
      </c>
      <c r="K682" s="1"/>
      <c r="L682" s="1"/>
      <c r="M682" s="1"/>
    </row>
    <row r="683" spans="1:13" ht="72" x14ac:dyDescent="0.35">
      <c r="A683" s="138"/>
      <c r="B683" s="139" t="s">
        <v>345</v>
      </c>
      <c r="C683" s="131"/>
      <c r="D683" s="131"/>
      <c r="E683" s="131"/>
      <c r="F683" s="131"/>
      <c r="G683" s="131"/>
      <c r="H683" s="131"/>
      <c r="I683" s="131"/>
      <c r="J683" s="131"/>
      <c r="K683" s="1"/>
      <c r="L683" s="1"/>
      <c r="M683" s="1"/>
    </row>
    <row r="684" spans="1:13" x14ac:dyDescent="0.35">
      <c r="A684" s="54">
        <v>43394</v>
      </c>
      <c r="B684" s="55" t="s">
        <v>346</v>
      </c>
      <c r="C684" s="55" t="s">
        <v>6</v>
      </c>
      <c r="D684" s="56" t="s">
        <v>6</v>
      </c>
      <c r="E684" s="56" t="s">
        <v>6</v>
      </c>
      <c r="F684" s="55" t="s">
        <v>6</v>
      </c>
      <c r="G684" s="55" t="s">
        <v>51</v>
      </c>
      <c r="H684" s="57" t="s">
        <v>347</v>
      </c>
      <c r="I684" s="58">
        <v>12400</v>
      </c>
      <c r="J684" s="59"/>
      <c r="K684" s="62"/>
      <c r="L684" s="1"/>
      <c r="M684" s="1"/>
    </row>
    <row r="685" spans="1:13" x14ac:dyDescent="0.35">
      <c r="A685" s="54"/>
      <c r="B685" s="56" t="s">
        <v>158</v>
      </c>
      <c r="C685" s="56" t="s">
        <v>348</v>
      </c>
      <c r="D685" s="57" t="s">
        <v>6</v>
      </c>
      <c r="E685" s="60">
        <v>12400</v>
      </c>
      <c r="F685" s="61" t="s">
        <v>56</v>
      </c>
      <c r="G685" s="62"/>
      <c r="H685" s="62"/>
      <c r="I685" s="62"/>
      <c r="J685" s="62"/>
      <c r="K685" s="62"/>
      <c r="L685" s="1"/>
      <c r="M685" s="1"/>
    </row>
    <row r="686" spans="1:13" x14ac:dyDescent="0.35">
      <c r="A686" s="56" t="s">
        <v>6</v>
      </c>
      <c r="B686" s="55" t="s">
        <v>76</v>
      </c>
      <c r="C686" s="55" t="s">
        <v>6</v>
      </c>
      <c r="D686" s="56" t="s">
        <v>6</v>
      </c>
      <c r="E686" s="56" t="s">
        <v>6</v>
      </c>
      <c r="F686" s="55" t="s">
        <v>6</v>
      </c>
      <c r="G686" s="56" t="s">
        <v>6</v>
      </c>
      <c r="H686" s="57" t="s">
        <v>6</v>
      </c>
      <c r="I686" s="59"/>
      <c r="J686" s="63">
        <v>12157</v>
      </c>
      <c r="K686" s="62"/>
      <c r="L686" s="1"/>
      <c r="M686" s="1"/>
    </row>
    <row r="687" spans="1:13" x14ac:dyDescent="0.35">
      <c r="A687" s="54"/>
      <c r="B687" s="64" t="s">
        <v>77</v>
      </c>
      <c r="C687" s="65">
        <v>40</v>
      </c>
      <c r="D687" s="66">
        <v>303.93</v>
      </c>
      <c r="E687" s="60">
        <v>12157</v>
      </c>
      <c r="F687" s="62"/>
      <c r="G687" s="62"/>
      <c r="H687" s="62"/>
      <c r="I687" s="62"/>
      <c r="J687" s="62"/>
      <c r="K687" s="62"/>
      <c r="L687" s="1"/>
      <c r="M687" s="1"/>
    </row>
    <row r="688" spans="1:13" x14ac:dyDescent="0.35">
      <c r="A688" s="54"/>
      <c r="B688" s="56" t="s">
        <v>51</v>
      </c>
      <c r="C688" s="62"/>
      <c r="D688" s="62"/>
      <c r="E688" s="62"/>
      <c r="F688" s="62"/>
      <c r="G688" s="62"/>
      <c r="H688" s="62"/>
      <c r="I688" s="62"/>
      <c r="J688" s="62"/>
      <c r="K688" s="62"/>
      <c r="L688" s="1"/>
      <c r="M688" s="1"/>
    </row>
    <row r="689" spans="1:13" x14ac:dyDescent="0.35">
      <c r="A689" s="54"/>
      <c r="B689" s="56" t="s">
        <v>154</v>
      </c>
      <c r="C689" s="60">
        <v>12157</v>
      </c>
      <c r="D689" s="61" t="s">
        <v>60</v>
      </c>
      <c r="E689" s="62"/>
      <c r="F689" s="62"/>
      <c r="G689" s="62"/>
      <c r="H689" s="62"/>
      <c r="I689" s="62"/>
      <c r="J689" s="62"/>
      <c r="K689" s="62"/>
      <c r="L689" s="1"/>
      <c r="M689" s="1"/>
    </row>
    <row r="690" spans="1:13" x14ac:dyDescent="0.35">
      <c r="A690" s="56" t="s">
        <v>6</v>
      </c>
      <c r="B690" s="55" t="s">
        <v>61</v>
      </c>
      <c r="C690" s="55" t="s">
        <v>6</v>
      </c>
      <c r="D690" s="56" t="s">
        <v>6</v>
      </c>
      <c r="E690" s="56" t="s">
        <v>6</v>
      </c>
      <c r="F690" s="55" t="s">
        <v>6</v>
      </c>
      <c r="G690" s="56" t="s">
        <v>6</v>
      </c>
      <c r="H690" s="57" t="s">
        <v>6</v>
      </c>
      <c r="I690" s="59"/>
      <c r="J690" s="63">
        <v>243</v>
      </c>
      <c r="K690" s="62"/>
      <c r="L690" s="1"/>
      <c r="M690" s="1"/>
    </row>
    <row r="691" spans="1:13" ht="36" x14ac:dyDescent="0.35">
      <c r="A691" s="67"/>
      <c r="B691" s="68" t="s">
        <v>349</v>
      </c>
      <c r="C691" s="62"/>
      <c r="D691" s="62"/>
      <c r="E691" s="62"/>
      <c r="F691" s="62"/>
      <c r="G691" s="62"/>
      <c r="H691" s="62"/>
      <c r="I691" s="62"/>
      <c r="J691" s="62"/>
      <c r="K691" s="62"/>
      <c r="L691" s="1"/>
      <c r="M691" s="1"/>
    </row>
    <row r="692" spans="1:13" x14ac:dyDescent="0.35">
      <c r="A692" s="54">
        <v>43394</v>
      </c>
      <c r="B692" s="55" t="s">
        <v>350</v>
      </c>
      <c r="C692" s="55" t="s">
        <v>6</v>
      </c>
      <c r="D692" s="56" t="s">
        <v>6</v>
      </c>
      <c r="E692" s="56" t="s">
        <v>6</v>
      </c>
      <c r="F692" s="55" t="s">
        <v>6</v>
      </c>
      <c r="G692" s="55" t="s">
        <v>51</v>
      </c>
      <c r="H692" s="57" t="s">
        <v>351</v>
      </c>
      <c r="I692" s="58">
        <v>104400</v>
      </c>
      <c r="J692" s="59"/>
      <c r="K692" s="62"/>
      <c r="L692" s="1"/>
      <c r="M692" s="1"/>
    </row>
    <row r="693" spans="1:13" x14ac:dyDescent="0.35">
      <c r="A693" s="54"/>
      <c r="B693" s="56" t="s">
        <v>53</v>
      </c>
      <c r="C693" s="56" t="s">
        <v>352</v>
      </c>
      <c r="D693" s="57" t="s">
        <v>299</v>
      </c>
      <c r="E693" s="60">
        <v>104400</v>
      </c>
      <c r="F693" s="61" t="s">
        <v>56</v>
      </c>
      <c r="G693" s="62"/>
      <c r="H693" s="62"/>
      <c r="I693" s="62"/>
      <c r="J693" s="62"/>
      <c r="K693" s="62"/>
      <c r="L693" s="1"/>
      <c r="M693" s="1"/>
    </row>
    <row r="694" spans="1:13" x14ac:dyDescent="0.35">
      <c r="A694" s="56" t="s">
        <v>6</v>
      </c>
      <c r="B694" s="55" t="s">
        <v>76</v>
      </c>
      <c r="C694" s="55" t="s">
        <v>6</v>
      </c>
      <c r="D694" s="56" t="s">
        <v>6</v>
      </c>
      <c r="E694" s="56" t="s">
        <v>6</v>
      </c>
      <c r="F694" s="55" t="s">
        <v>6</v>
      </c>
      <c r="G694" s="56" t="s">
        <v>6</v>
      </c>
      <c r="H694" s="57" t="s">
        <v>6</v>
      </c>
      <c r="I694" s="59"/>
      <c r="J694" s="63">
        <v>12157</v>
      </c>
      <c r="K694" s="62"/>
      <c r="L694" s="1"/>
      <c r="M694" s="1"/>
    </row>
    <row r="695" spans="1:13" x14ac:dyDescent="0.35">
      <c r="A695" s="54"/>
      <c r="B695" s="64" t="s">
        <v>77</v>
      </c>
      <c r="C695" s="65">
        <v>40</v>
      </c>
      <c r="D695" s="66">
        <v>303.93</v>
      </c>
      <c r="E695" s="60">
        <v>12157</v>
      </c>
      <c r="F695" s="62"/>
      <c r="G695" s="62"/>
      <c r="H695" s="62"/>
      <c r="I695" s="62"/>
      <c r="J695" s="62"/>
      <c r="K695" s="62"/>
      <c r="L695" s="1"/>
      <c r="M695" s="1"/>
    </row>
    <row r="696" spans="1:13" x14ac:dyDescent="0.35">
      <c r="A696" s="54"/>
      <c r="B696" s="56" t="s">
        <v>51</v>
      </c>
      <c r="C696" s="62"/>
      <c r="D696" s="62"/>
      <c r="E696" s="62"/>
      <c r="F696" s="62"/>
      <c r="G696" s="62"/>
      <c r="H696" s="62"/>
      <c r="I696" s="62"/>
      <c r="J696" s="62"/>
      <c r="K696" s="62"/>
      <c r="L696" s="1"/>
      <c r="M696" s="1"/>
    </row>
    <row r="697" spans="1:13" x14ac:dyDescent="0.35">
      <c r="A697" s="54"/>
      <c r="B697" s="56" t="s">
        <v>59</v>
      </c>
      <c r="C697" s="60">
        <v>12157</v>
      </c>
      <c r="D697" s="61" t="s">
        <v>60</v>
      </c>
      <c r="E697" s="62"/>
      <c r="F697" s="62"/>
      <c r="G697" s="62"/>
      <c r="H697" s="62"/>
      <c r="I697" s="62"/>
      <c r="J697" s="62"/>
      <c r="K697" s="62"/>
      <c r="L697" s="1"/>
      <c r="M697" s="1"/>
    </row>
    <row r="698" spans="1:13" x14ac:dyDescent="0.35">
      <c r="A698" s="56" t="s">
        <v>6</v>
      </c>
      <c r="B698" s="55" t="s">
        <v>84</v>
      </c>
      <c r="C698" s="55" t="s">
        <v>6</v>
      </c>
      <c r="D698" s="56" t="s">
        <v>6</v>
      </c>
      <c r="E698" s="56" t="s">
        <v>6</v>
      </c>
      <c r="F698" s="55" t="s">
        <v>6</v>
      </c>
      <c r="G698" s="56" t="s">
        <v>6</v>
      </c>
      <c r="H698" s="57" t="s">
        <v>6</v>
      </c>
      <c r="I698" s="59"/>
      <c r="J698" s="63">
        <v>43137</v>
      </c>
      <c r="K698" s="62"/>
      <c r="L698" s="1"/>
      <c r="M698" s="1"/>
    </row>
    <row r="699" spans="1:13" x14ac:dyDescent="0.35">
      <c r="A699" s="54"/>
      <c r="B699" s="64" t="s">
        <v>85</v>
      </c>
      <c r="C699" s="65">
        <v>32</v>
      </c>
      <c r="D699" s="66">
        <v>1348.03</v>
      </c>
      <c r="E699" s="60">
        <v>43137</v>
      </c>
      <c r="F699" s="62"/>
      <c r="G699" s="62"/>
      <c r="H699" s="62"/>
      <c r="I699" s="62"/>
      <c r="J699" s="62"/>
      <c r="K699" s="62"/>
      <c r="L699" s="1"/>
      <c r="M699" s="1"/>
    </row>
    <row r="700" spans="1:13" x14ac:dyDescent="0.35">
      <c r="A700" s="54"/>
      <c r="B700" s="56" t="s">
        <v>51</v>
      </c>
      <c r="C700" s="62"/>
      <c r="D700" s="62"/>
      <c r="E700" s="62"/>
      <c r="F700" s="62"/>
      <c r="G700" s="62"/>
      <c r="H700" s="62"/>
      <c r="I700" s="62"/>
      <c r="J700" s="62"/>
      <c r="K700" s="62"/>
      <c r="L700" s="1"/>
      <c r="M700" s="1"/>
    </row>
    <row r="701" spans="1:13" x14ac:dyDescent="0.35">
      <c r="A701" s="54"/>
      <c r="B701" s="56" t="s">
        <v>59</v>
      </c>
      <c r="C701" s="60">
        <v>43137</v>
      </c>
      <c r="D701" s="61" t="s">
        <v>60</v>
      </c>
      <c r="E701" s="62"/>
      <c r="F701" s="62"/>
      <c r="G701" s="62"/>
      <c r="H701" s="62"/>
      <c r="I701" s="62"/>
      <c r="J701" s="62"/>
      <c r="K701" s="62"/>
      <c r="L701" s="1"/>
      <c r="M701" s="1"/>
    </row>
    <row r="702" spans="1:13" x14ac:dyDescent="0.35">
      <c r="A702" s="56" t="s">
        <v>6</v>
      </c>
      <c r="B702" s="55" t="s">
        <v>248</v>
      </c>
      <c r="C702" s="55" t="s">
        <v>6</v>
      </c>
      <c r="D702" s="56" t="s">
        <v>6</v>
      </c>
      <c r="E702" s="56" t="s">
        <v>6</v>
      </c>
      <c r="F702" s="55" t="s">
        <v>6</v>
      </c>
      <c r="G702" s="56" t="s">
        <v>6</v>
      </c>
      <c r="H702" s="57" t="s">
        <v>6</v>
      </c>
      <c r="I702" s="59"/>
      <c r="J702" s="63">
        <v>47059</v>
      </c>
      <c r="K702" s="62"/>
      <c r="L702" s="1"/>
      <c r="M702" s="1"/>
    </row>
    <row r="703" spans="1:13" x14ac:dyDescent="0.35">
      <c r="A703" s="54"/>
      <c r="B703" s="64" t="s">
        <v>249</v>
      </c>
      <c r="C703" s="65">
        <v>200</v>
      </c>
      <c r="D703" s="66">
        <v>235.3</v>
      </c>
      <c r="E703" s="60">
        <v>47059</v>
      </c>
      <c r="F703" s="62"/>
      <c r="G703" s="62"/>
      <c r="H703" s="62"/>
      <c r="I703" s="62"/>
      <c r="J703" s="62"/>
      <c r="K703" s="62"/>
      <c r="L703" s="1"/>
      <c r="M703" s="1"/>
    </row>
    <row r="704" spans="1:13" x14ac:dyDescent="0.35">
      <c r="A704" s="54"/>
      <c r="B704" s="56" t="s">
        <v>51</v>
      </c>
      <c r="C704" s="62"/>
      <c r="D704" s="62"/>
      <c r="E704" s="62"/>
      <c r="F704" s="62"/>
      <c r="G704" s="62"/>
      <c r="H704" s="62"/>
      <c r="I704" s="62"/>
      <c r="J704" s="62"/>
      <c r="K704" s="62"/>
      <c r="L704" s="1"/>
      <c r="M704" s="1"/>
    </row>
    <row r="705" spans="1:13" x14ac:dyDescent="0.35">
      <c r="A705" s="54"/>
      <c r="B705" s="56" t="s">
        <v>59</v>
      </c>
      <c r="C705" s="60">
        <v>47059</v>
      </c>
      <c r="D705" s="61" t="s">
        <v>60</v>
      </c>
      <c r="E705" s="62"/>
      <c r="F705" s="62"/>
      <c r="G705" s="62"/>
      <c r="H705" s="62"/>
      <c r="I705" s="62"/>
      <c r="J705" s="62"/>
      <c r="K705" s="62"/>
      <c r="L705" s="1"/>
      <c r="M705" s="1"/>
    </row>
    <row r="706" spans="1:13" x14ac:dyDescent="0.35">
      <c r="A706" s="56" t="s">
        <v>6</v>
      </c>
      <c r="B706" s="55" t="s">
        <v>61</v>
      </c>
      <c r="C706" s="55" t="s">
        <v>6</v>
      </c>
      <c r="D706" s="56" t="s">
        <v>6</v>
      </c>
      <c r="E706" s="56" t="s">
        <v>6</v>
      </c>
      <c r="F706" s="55" t="s">
        <v>6</v>
      </c>
      <c r="G706" s="56" t="s">
        <v>6</v>
      </c>
      <c r="H706" s="57" t="s">
        <v>6</v>
      </c>
      <c r="I706" s="59"/>
      <c r="J706" s="63">
        <v>2047</v>
      </c>
      <c r="K706" s="62"/>
      <c r="L706" s="1"/>
      <c r="M706" s="1"/>
    </row>
    <row r="707" spans="1:13" ht="48" x14ac:dyDescent="0.35">
      <c r="A707" s="67"/>
      <c r="B707" s="68" t="s">
        <v>353</v>
      </c>
      <c r="C707" s="62"/>
      <c r="D707" s="62"/>
      <c r="E707" s="62"/>
      <c r="F707" s="62"/>
      <c r="G707" s="62"/>
      <c r="H707" s="62"/>
      <c r="I707" s="62"/>
      <c r="J707" s="62"/>
      <c r="K707" s="62"/>
      <c r="L707" s="1"/>
      <c r="M707" s="1"/>
    </row>
    <row r="708" spans="1:13" x14ac:dyDescent="0.35">
      <c r="A708" s="54">
        <v>43394</v>
      </c>
      <c r="B708" s="55" t="s">
        <v>109</v>
      </c>
      <c r="C708" s="55" t="s">
        <v>6</v>
      </c>
      <c r="D708" s="56" t="s">
        <v>6</v>
      </c>
      <c r="E708" s="56" t="s">
        <v>6</v>
      </c>
      <c r="F708" s="55" t="s">
        <v>6</v>
      </c>
      <c r="G708" s="55" t="s">
        <v>51</v>
      </c>
      <c r="H708" s="57" t="s">
        <v>354</v>
      </c>
      <c r="I708" s="58">
        <v>39900</v>
      </c>
      <c r="J708" s="59"/>
      <c r="K708" s="62"/>
      <c r="L708" s="1"/>
      <c r="M708" s="1"/>
    </row>
    <row r="709" spans="1:13" x14ac:dyDescent="0.35">
      <c r="A709" s="54"/>
      <c r="B709" s="56" t="s">
        <v>53</v>
      </c>
      <c r="C709" s="56" t="s">
        <v>355</v>
      </c>
      <c r="D709" s="57" t="s">
        <v>299</v>
      </c>
      <c r="E709" s="60">
        <v>39900</v>
      </c>
      <c r="F709" s="61" t="s">
        <v>56</v>
      </c>
      <c r="G709" s="62"/>
      <c r="H709" s="62"/>
      <c r="I709" s="62"/>
      <c r="J709" s="62"/>
      <c r="K709" s="62"/>
      <c r="L709" s="1"/>
      <c r="M709" s="1"/>
    </row>
    <row r="710" spans="1:13" x14ac:dyDescent="0.35">
      <c r="A710" s="56" t="s">
        <v>6</v>
      </c>
      <c r="B710" s="55" t="s">
        <v>112</v>
      </c>
      <c r="C710" s="55" t="s">
        <v>6</v>
      </c>
      <c r="D710" s="56" t="s">
        <v>6</v>
      </c>
      <c r="E710" s="56" t="s">
        <v>6</v>
      </c>
      <c r="F710" s="55" t="s">
        <v>6</v>
      </c>
      <c r="G710" s="56" t="s">
        <v>6</v>
      </c>
      <c r="H710" s="57" t="s">
        <v>6</v>
      </c>
      <c r="I710" s="59"/>
      <c r="J710" s="63">
        <v>39118</v>
      </c>
      <c r="K710" s="62"/>
      <c r="L710" s="1"/>
      <c r="M710" s="1"/>
    </row>
    <row r="711" spans="1:13" x14ac:dyDescent="0.35">
      <c r="A711" s="54"/>
      <c r="B711" s="64" t="s">
        <v>113</v>
      </c>
      <c r="C711" s="69">
        <v>1</v>
      </c>
      <c r="D711" s="70">
        <v>39118</v>
      </c>
      <c r="E711" s="60">
        <v>39118</v>
      </c>
      <c r="F711" s="62"/>
      <c r="G711" s="62"/>
      <c r="H711" s="62"/>
      <c r="I711" s="62"/>
      <c r="J711" s="62"/>
      <c r="K711" s="62"/>
      <c r="L711" s="1"/>
      <c r="M711" s="1"/>
    </row>
    <row r="712" spans="1:13" x14ac:dyDescent="0.35">
      <c r="A712" s="54"/>
      <c r="B712" s="56" t="s">
        <v>51</v>
      </c>
      <c r="C712" s="62"/>
      <c r="D712" s="62"/>
      <c r="E712" s="62"/>
      <c r="F712" s="62"/>
      <c r="G712" s="62"/>
      <c r="H712" s="62"/>
      <c r="I712" s="62"/>
      <c r="J712" s="62"/>
      <c r="K712" s="62"/>
      <c r="L712" s="1"/>
      <c r="M712" s="1"/>
    </row>
    <row r="713" spans="1:13" x14ac:dyDescent="0.35">
      <c r="A713" s="54"/>
      <c r="B713" s="56" t="s">
        <v>59</v>
      </c>
      <c r="C713" s="60">
        <v>39118</v>
      </c>
      <c r="D713" s="61" t="s">
        <v>60</v>
      </c>
      <c r="E713" s="62"/>
      <c r="F713" s="62"/>
      <c r="G713" s="62"/>
      <c r="H713" s="62"/>
      <c r="I713" s="62"/>
      <c r="J713" s="62"/>
      <c r="K713" s="62"/>
      <c r="L713" s="1"/>
      <c r="M713" s="1"/>
    </row>
    <row r="714" spans="1:13" x14ac:dyDescent="0.35">
      <c r="A714" s="56" t="s">
        <v>6</v>
      </c>
      <c r="B714" s="55" t="s">
        <v>61</v>
      </c>
      <c r="C714" s="55" t="s">
        <v>6</v>
      </c>
      <c r="D714" s="56" t="s">
        <v>6</v>
      </c>
      <c r="E714" s="56" t="s">
        <v>6</v>
      </c>
      <c r="F714" s="55" t="s">
        <v>6</v>
      </c>
      <c r="G714" s="56" t="s">
        <v>6</v>
      </c>
      <c r="H714" s="57" t="s">
        <v>6</v>
      </c>
      <c r="I714" s="59"/>
      <c r="J714" s="63">
        <v>782</v>
      </c>
      <c r="K714" s="62"/>
      <c r="L714" s="1"/>
      <c r="M714" s="1"/>
    </row>
    <row r="715" spans="1:13" ht="36" x14ac:dyDescent="0.35">
      <c r="A715" s="67"/>
      <c r="B715" s="68" t="s">
        <v>356</v>
      </c>
      <c r="C715" s="62"/>
      <c r="D715" s="62"/>
      <c r="E715" s="62"/>
      <c r="F715" s="62"/>
      <c r="G715" s="62"/>
      <c r="H715" s="62"/>
      <c r="I715" s="62"/>
      <c r="J715" s="62"/>
      <c r="K715" s="62"/>
      <c r="L715" s="1"/>
      <c r="M715" s="1"/>
    </row>
    <row r="716" spans="1:13" x14ac:dyDescent="0.35">
      <c r="A716" s="54">
        <v>43394</v>
      </c>
      <c r="B716" s="55" t="s">
        <v>357</v>
      </c>
      <c r="C716" s="55" t="s">
        <v>6</v>
      </c>
      <c r="D716" s="56" t="s">
        <v>6</v>
      </c>
      <c r="E716" s="56" t="s">
        <v>6</v>
      </c>
      <c r="F716" s="55" t="s">
        <v>6</v>
      </c>
      <c r="G716" s="55" t="s">
        <v>51</v>
      </c>
      <c r="H716" s="57" t="s">
        <v>358</v>
      </c>
      <c r="I716" s="58">
        <v>26800</v>
      </c>
      <c r="J716" s="59"/>
      <c r="K716" s="62"/>
      <c r="L716" s="1"/>
      <c r="M716" s="1"/>
    </row>
    <row r="717" spans="1:13" x14ac:dyDescent="0.35">
      <c r="A717" s="54"/>
      <c r="B717" s="56" t="s">
        <v>158</v>
      </c>
      <c r="C717" s="56" t="s">
        <v>359</v>
      </c>
      <c r="D717" s="57" t="s">
        <v>55</v>
      </c>
      <c r="E717" s="60">
        <v>26800</v>
      </c>
      <c r="F717" s="61" t="s">
        <v>56</v>
      </c>
      <c r="G717" s="62"/>
      <c r="H717" s="62"/>
      <c r="I717" s="62"/>
      <c r="J717" s="62"/>
      <c r="K717" s="62"/>
      <c r="L717" s="1"/>
      <c r="M717" s="1"/>
    </row>
    <row r="718" spans="1:13" x14ac:dyDescent="0.35">
      <c r="A718" s="56" t="s">
        <v>6</v>
      </c>
      <c r="B718" s="55" t="s">
        <v>257</v>
      </c>
      <c r="C718" s="55" t="s">
        <v>6</v>
      </c>
      <c r="D718" s="56" t="s">
        <v>6</v>
      </c>
      <c r="E718" s="56" t="s">
        <v>6</v>
      </c>
      <c r="F718" s="55" t="s">
        <v>6</v>
      </c>
      <c r="G718" s="56" t="s">
        <v>6</v>
      </c>
      <c r="H718" s="57" t="s">
        <v>6</v>
      </c>
      <c r="I718" s="59"/>
      <c r="J718" s="63">
        <v>26275</v>
      </c>
      <c r="K718" s="62"/>
      <c r="L718" s="1"/>
      <c r="M718" s="1"/>
    </row>
    <row r="719" spans="1:13" x14ac:dyDescent="0.35">
      <c r="A719" s="54"/>
      <c r="B719" s="64" t="s">
        <v>258</v>
      </c>
      <c r="C719" s="72">
        <v>5</v>
      </c>
      <c r="D719" s="73">
        <v>5255</v>
      </c>
      <c r="E719" s="60">
        <v>26275</v>
      </c>
      <c r="F719" s="62"/>
      <c r="G719" s="62"/>
      <c r="H719" s="62"/>
      <c r="I719" s="62"/>
      <c r="J719" s="62"/>
      <c r="K719" s="62"/>
      <c r="L719" s="1"/>
      <c r="M719" s="1"/>
    </row>
    <row r="720" spans="1:13" x14ac:dyDescent="0.35">
      <c r="A720" s="54"/>
      <c r="B720" s="56" t="s">
        <v>51</v>
      </c>
      <c r="C720" s="62"/>
      <c r="D720" s="62"/>
      <c r="E720" s="62"/>
      <c r="F720" s="62"/>
      <c r="G720" s="62"/>
      <c r="H720" s="62"/>
      <c r="I720" s="62"/>
      <c r="J720" s="62"/>
      <c r="K720" s="62"/>
      <c r="L720" s="1"/>
      <c r="M720" s="1"/>
    </row>
    <row r="721" spans="1:13" x14ac:dyDescent="0.35">
      <c r="A721" s="54"/>
      <c r="B721" s="56" t="s">
        <v>59</v>
      </c>
      <c r="C721" s="60">
        <v>26275</v>
      </c>
      <c r="D721" s="61" t="s">
        <v>60</v>
      </c>
      <c r="E721" s="62"/>
      <c r="F721" s="62"/>
      <c r="G721" s="62"/>
      <c r="H721" s="62"/>
      <c r="I721" s="62"/>
      <c r="J721" s="62"/>
      <c r="K721" s="62"/>
      <c r="L721" s="1"/>
      <c r="M721" s="1"/>
    </row>
    <row r="722" spans="1:13" x14ac:dyDescent="0.35">
      <c r="A722" s="56" t="s">
        <v>6</v>
      </c>
      <c r="B722" s="55" t="s">
        <v>61</v>
      </c>
      <c r="C722" s="55" t="s">
        <v>6</v>
      </c>
      <c r="D722" s="56" t="s">
        <v>6</v>
      </c>
      <c r="E722" s="56" t="s">
        <v>6</v>
      </c>
      <c r="F722" s="55" t="s">
        <v>6</v>
      </c>
      <c r="G722" s="56" t="s">
        <v>6</v>
      </c>
      <c r="H722" s="57" t="s">
        <v>6</v>
      </c>
      <c r="I722" s="59"/>
      <c r="J722" s="63">
        <v>525</v>
      </c>
      <c r="K722" s="62"/>
      <c r="L722" s="1"/>
      <c r="M722" s="1"/>
    </row>
    <row r="723" spans="1:13" ht="36" x14ac:dyDescent="0.35">
      <c r="A723" s="67"/>
      <c r="B723" s="68" t="s">
        <v>360</v>
      </c>
      <c r="C723" s="62"/>
      <c r="D723" s="62"/>
      <c r="E723" s="62"/>
      <c r="F723" s="62"/>
      <c r="G723" s="62"/>
      <c r="H723" s="62"/>
      <c r="I723" s="62"/>
      <c r="J723" s="62"/>
      <c r="K723" s="62"/>
      <c r="L723" s="1"/>
      <c r="M723" s="1"/>
    </row>
    <row r="724" spans="1:13" x14ac:dyDescent="0.35">
      <c r="A724" s="11">
        <v>43395</v>
      </c>
      <c r="B724" s="106" t="s">
        <v>115</v>
      </c>
      <c r="C724" s="106" t="s">
        <v>6</v>
      </c>
      <c r="D724" s="107" t="s">
        <v>6</v>
      </c>
      <c r="E724" s="107" t="s">
        <v>6</v>
      </c>
      <c r="F724" s="106" t="s">
        <v>6</v>
      </c>
      <c r="G724" s="106" t="s">
        <v>51</v>
      </c>
      <c r="H724" s="108" t="s">
        <v>361</v>
      </c>
      <c r="I724" s="109">
        <v>44100</v>
      </c>
      <c r="J724" s="110"/>
      <c r="K724" s="111"/>
      <c r="L724" s="111"/>
      <c r="M724" s="111"/>
    </row>
    <row r="725" spans="1:13" x14ac:dyDescent="0.35">
      <c r="A725" s="11"/>
      <c r="B725" s="107" t="s">
        <v>53</v>
      </c>
      <c r="C725" s="107" t="s">
        <v>362</v>
      </c>
      <c r="D725" s="108" t="s">
        <v>363</v>
      </c>
      <c r="E725" s="112">
        <v>44100</v>
      </c>
      <c r="F725" s="113" t="s">
        <v>56</v>
      </c>
      <c r="G725" s="111"/>
      <c r="H725" s="111"/>
      <c r="I725" s="111"/>
      <c r="J725" s="111"/>
      <c r="K725" s="111"/>
      <c r="L725" s="111"/>
      <c r="M725" s="111"/>
    </row>
    <row r="726" spans="1:13" x14ac:dyDescent="0.35">
      <c r="A726" s="13" t="s">
        <v>6</v>
      </c>
      <c r="B726" s="106" t="s">
        <v>364</v>
      </c>
      <c r="C726" s="106" t="s">
        <v>6</v>
      </c>
      <c r="D726" s="107" t="s">
        <v>6</v>
      </c>
      <c r="E726" s="107" t="s">
        <v>6</v>
      </c>
      <c r="F726" s="106" t="s">
        <v>6</v>
      </c>
      <c r="G726" s="107" t="s">
        <v>6</v>
      </c>
      <c r="H726" s="108" t="s">
        <v>6</v>
      </c>
      <c r="I726" s="110"/>
      <c r="J726" s="114">
        <v>43235</v>
      </c>
      <c r="K726" s="111"/>
      <c r="L726" s="111"/>
      <c r="M726" s="111"/>
    </row>
    <row r="727" spans="1:13" x14ac:dyDescent="0.35">
      <c r="A727" s="11"/>
      <c r="B727" s="115" t="s">
        <v>365</v>
      </c>
      <c r="C727" s="116">
        <v>1</v>
      </c>
      <c r="D727" s="117">
        <v>43235</v>
      </c>
      <c r="E727" s="112">
        <v>43235</v>
      </c>
      <c r="F727" s="111"/>
      <c r="G727" s="111"/>
      <c r="H727" s="111"/>
      <c r="I727" s="111"/>
      <c r="J727" s="111"/>
      <c r="K727" s="111"/>
      <c r="L727" s="111"/>
      <c r="M727" s="111"/>
    </row>
    <row r="728" spans="1:13" x14ac:dyDescent="0.35">
      <c r="A728" s="11"/>
      <c r="B728" s="107" t="s">
        <v>51</v>
      </c>
      <c r="C728" s="111"/>
      <c r="D728" s="111"/>
      <c r="E728" s="111"/>
      <c r="F728" s="111"/>
      <c r="G728" s="111"/>
      <c r="H728" s="111"/>
      <c r="I728" s="111"/>
      <c r="J728" s="111"/>
      <c r="K728" s="111"/>
      <c r="L728" s="111"/>
      <c r="M728" s="111"/>
    </row>
    <row r="729" spans="1:13" x14ac:dyDescent="0.35">
      <c r="A729" s="11"/>
      <c r="B729" s="107" t="s">
        <v>59</v>
      </c>
      <c r="C729" s="112">
        <v>43235</v>
      </c>
      <c r="D729" s="113" t="s">
        <v>60</v>
      </c>
      <c r="E729" s="111"/>
      <c r="F729" s="111"/>
      <c r="G729" s="111"/>
      <c r="H729" s="111"/>
      <c r="I729" s="111"/>
      <c r="J729" s="111"/>
      <c r="K729" s="111"/>
      <c r="L729" s="111"/>
      <c r="M729" s="111"/>
    </row>
    <row r="730" spans="1:13" x14ac:dyDescent="0.35">
      <c r="A730" s="13" t="s">
        <v>6</v>
      </c>
      <c r="B730" s="106" t="s">
        <v>61</v>
      </c>
      <c r="C730" s="106" t="s">
        <v>6</v>
      </c>
      <c r="D730" s="107" t="s">
        <v>6</v>
      </c>
      <c r="E730" s="107" t="s">
        <v>6</v>
      </c>
      <c r="F730" s="106" t="s">
        <v>6</v>
      </c>
      <c r="G730" s="107" t="s">
        <v>6</v>
      </c>
      <c r="H730" s="108" t="s">
        <v>6</v>
      </c>
      <c r="I730" s="110"/>
      <c r="J730" s="114">
        <v>865</v>
      </c>
      <c r="K730" s="111"/>
      <c r="L730" s="111"/>
      <c r="M730" s="111"/>
    </row>
    <row r="731" spans="1:13" ht="48" x14ac:dyDescent="0.35">
      <c r="A731" s="21"/>
      <c r="B731" s="118" t="s">
        <v>366</v>
      </c>
      <c r="C731" s="111"/>
      <c r="D731" s="111"/>
      <c r="E731" s="111"/>
      <c r="F731" s="111"/>
      <c r="G731" s="111"/>
      <c r="H731" s="111"/>
      <c r="I731" s="111"/>
      <c r="J731" s="111"/>
      <c r="K731" s="111"/>
      <c r="L731" s="111"/>
      <c r="M731" s="111"/>
    </row>
    <row r="732" spans="1:13" x14ac:dyDescent="0.35">
      <c r="A732" s="11">
        <v>43395</v>
      </c>
      <c r="B732" s="106" t="s">
        <v>115</v>
      </c>
      <c r="C732" s="106" t="s">
        <v>6</v>
      </c>
      <c r="D732" s="107" t="s">
        <v>6</v>
      </c>
      <c r="E732" s="107" t="s">
        <v>6</v>
      </c>
      <c r="F732" s="106" t="s">
        <v>6</v>
      </c>
      <c r="G732" s="106" t="s">
        <v>51</v>
      </c>
      <c r="H732" s="108" t="s">
        <v>367</v>
      </c>
      <c r="I732" s="109">
        <v>8300</v>
      </c>
      <c r="J732" s="110"/>
      <c r="K732" s="111"/>
      <c r="L732" s="111"/>
      <c r="M732" s="111"/>
    </row>
    <row r="733" spans="1:13" x14ac:dyDescent="0.35">
      <c r="A733" s="11"/>
      <c r="B733" s="107" t="s">
        <v>53</v>
      </c>
      <c r="C733" s="107" t="s">
        <v>368</v>
      </c>
      <c r="D733" s="108" t="s">
        <v>363</v>
      </c>
      <c r="E733" s="112">
        <v>8300</v>
      </c>
      <c r="F733" s="113" t="s">
        <v>56</v>
      </c>
      <c r="G733" s="111"/>
      <c r="H733" s="111"/>
      <c r="I733" s="111"/>
      <c r="J733" s="111"/>
      <c r="K733" s="111"/>
      <c r="L733" s="111"/>
      <c r="M733" s="111"/>
    </row>
    <row r="734" spans="1:13" x14ac:dyDescent="0.35">
      <c r="A734" s="13" t="s">
        <v>6</v>
      </c>
      <c r="B734" s="106" t="s">
        <v>132</v>
      </c>
      <c r="C734" s="106" t="s">
        <v>6</v>
      </c>
      <c r="D734" s="107" t="s">
        <v>6</v>
      </c>
      <c r="E734" s="107" t="s">
        <v>6</v>
      </c>
      <c r="F734" s="106" t="s">
        <v>6</v>
      </c>
      <c r="G734" s="107" t="s">
        <v>6</v>
      </c>
      <c r="H734" s="108" t="s">
        <v>6</v>
      </c>
      <c r="I734" s="110"/>
      <c r="J734" s="114">
        <v>8137</v>
      </c>
      <c r="K734" s="111"/>
      <c r="L734" s="111"/>
      <c r="M734" s="111"/>
    </row>
    <row r="735" spans="1:13" x14ac:dyDescent="0.35">
      <c r="A735" s="11"/>
      <c r="B735" s="115" t="s">
        <v>133</v>
      </c>
      <c r="C735" s="119">
        <v>1</v>
      </c>
      <c r="D735" s="120">
        <v>8137</v>
      </c>
      <c r="E735" s="112">
        <v>8137</v>
      </c>
      <c r="F735" s="111"/>
      <c r="G735" s="111"/>
      <c r="H735" s="111"/>
      <c r="I735" s="111"/>
      <c r="J735" s="111"/>
      <c r="K735" s="111"/>
      <c r="L735" s="111"/>
      <c r="M735" s="111"/>
    </row>
    <row r="736" spans="1:13" x14ac:dyDescent="0.35">
      <c r="A736" s="11"/>
      <c r="B736" s="107" t="s">
        <v>51</v>
      </c>
      <c r="C736" s="111"/>
      <c r="D736" s="111"/>
      <c r="E736" s="111"/>
      <c r="F736" s="111"/>
      <c r="G736" s="111"/>
      <c r="H736" s="111"/>
      <c r="I736" s="111"/>
      <c r="J736" s="111"/>
      <c r="K736" s="111"/>
      <c r="L736" s="111"/>
      <c r="M736" s="111"/>
    </row>
    <row r="737" spans="1:13" x14ac:dyDescent="0.35">
      <c r="A737" s="11"/>
      <c r="B737" s="107" t="s">
        <v>59</v>
      </c>
      <c r="C737" s="112">
        <v>8137</v>
      </c>
      <c r="D737" s="113" t="s">
        <v>60</v>
      </c>
      <c r="E737" s="111"/>
      <c r="F737" s="111"/>
      <c r="G737" s="111"/>
      <c r="H737" s="111"/>
      <c r="I737" s="111"/>
      <c r="J737" s="111"/>
      <c r="K737" s="111"/>
      <c r="L737" s="111"/>
      <c r="M737" s="111"/>
    </row>
    <row r="738" spans="1:13" x14ac:dyDescent="0.35">
      <c r="A738" s="13" t="s">
        <v>6</v>
      </c>
      <c r="B738" s="106" t="s">
        <v>61</v>
      </c>
      <c r="C738" s="106" t="s">
        <v>6</v>
      </c>
      <c r="D738" s="107" t="s">
        <v>6</v>
      </c>
      <c r="E738" s="107" t="s">
        <v>6</v>
      </c>
      <c r="F738" s="106" t="s">
        <v>6</v>
      </c>
      <c r="G738" s="107" t="s">
        <v>6</v>
      </c>
      <c r="H738" s="108" t="s">
        <v>6</v>
      </c>
      <c r="I738" s="110"/>
      <c r="J738" s="114">
        <v>163</v>
      </c>
      <c r="K738" s="111"/>
      <c r="L738" s="111"/>
      <c r="M738" s="111"/>
    </row>
    <row r="739" spans="1:13" ht="36" x14ac:dyDescent="0.35">
      <c r="A739" s="21"/>
      <c r="B739" s="118" t="s">
        <v>369</v>
      </c>
      <c r="C739" s="111"/>
      <c r="D739" s="111"/>
      <c r="E739" s="111"/>
      <c r="F739" s="111"/>
      <c r="G739" s="111"/>
      <c r="H739" s="111"/>
      <c r="I739" s="111"/>
      <c r="J739" s="111"/>
      <c r="K739" s="111"/>
      <c r="L739" s="111"/>
      <c r="M739" s="111"/>
    </row>
    <row r="740" spans="1:13" x14ac:dyDescent="0.35">
      <c r="A740" s="11">
        <v>43395</v>
      </c>
      <c r="B740" s="106" t="s">
        <v>370</v>
      </c>
      <c r="C740" s="106" t="s">
        <v>6</v>
      </c>
      <c r="D740" s="107" t="s">
        <v>6</v>
      </c>
      <c r="E740" s="107" t="s">
        <v>6</v>
      </c>
      <c r="F740" s="106" t="s">
        <v>6</v>
      </c>
      <c r="G740" s="106" t="s">
        <v>51</v>
      </c>
      <c r="H740" s="108" t="s">
        <v>371</v>
      </c>
      <c r="I740" s="109">
        <v>11300</v>
      </c>
      <c r="J740" s="110"/>
      <c r="K740" s="111"/>
      <c r="L740" s="111"/>
      <c r="M740" s="111"/>
    </row>
    <row r="741" spans="1:13" x14ac:dyDescent="0.35">
      <c r="A741" s="11"/>
      <c r="B741" s="107" t="s">
        <v>158</v>
      </c>
      <c r="C741" s="107" t="s">
        <v>372</v>
      </c>
      <c r="D741" s="108" t="s">
        <v>55</v>
      </c>
      <c r="E741" s="112">
        <v>11300</v>
      </c>
      <c r="F741" s="113" t="s">
        <v>56</v>
      </c>
      <c r="G741" s="111"/>
      <c r="H741" s="111"/>
      <c r="I741" s="111"/>
      <c r="J741" s="111"/>
      <c r="K741" s="111"/>
      <c r="L741" s="111"/>
      <c r="M741" s="111"/>
    </row>
    <row r="742" spans="1:13" x14ac:dyDescent="0.35">
      <c r="A742" s="13" t="s">
        <v>6</v>
      </c>
      <c r="B742" s="106" t="s">
        <v>78</v>
      </c>
      <c r="C742" s="106" t="s">
        <v>6</v>
      </c>
      <c r="D742" s="107" t="s">
        <v>6</v>
      </c>
      <c r="E742" s="107" t="s">
        <v>6</v>
      </c>
      <c r="F742" s="106" t="s">
        <v>6</v>
      </c>
      <c r="G742" s="107" t="s">
        <v>6</v>
      </c>
      <c r="H742" s="108" t="s">
        <v>6</v>
      </c>
      <c r="I742" s="110"/>
      <c r="J742" s="114">
        <v>6176</v>
      </c>
      <c r="K742" s="111"/>
      <c r="L742" s="111"/>
      <c r="M742" s="111"/>
    </row>
    <row r="743" spans="1:13" x14ac:dyDescent="0.35">
      <c r="A743" s="11"/>
      <c r="B743" s="115" t="s">
        <v>79</v>
      </c>
      <c r="C743" s="121">
        <v>20</v>
      </c>
      <c r="D743" s="122">
        <v>308.8</v>
      </c>
      <c r="E743" s="112">
        <v>6176</v>
      </c>
      <c r="F743" s="111"/>
      <c r="G743" s="111"/>
      <c r="H743" s="111"/>
      <c r="I743" s="111"/>
      <c r="J743" s="111"/>
      <c r="K743" s="111"/>
      <c r="L743" s="111"/>
      <c r="M743" s="111"/>
    </row>
    <row r="744" spans="1:13" x14ac:dyDescent="0.35">
      <c r="A744" s="11"/>
      <c r="B744" s="107" t="s">
        <v>51</v>
      </c>
      <c r="C744" s="111"/>
      <c r="D744" s="111"/>
      <c r="E744" s="111"/>
      <c r="F744" s="111"/>
      <c r="G744" s="111"/>
      <c r="H744" s="111"/>
      <c r="I744" s="111"/>
      <c r="J744" s="111"/>
      <c r="K744" s="111"/>
      <c r="L744" s="111"/>
      <c r="M744" s="111"/>
    </row>
    <row r="745" spans="1:13" x14ac:dyDescent="0.35">
      <c r="A745" s="11"/>
      <c r="B745" s="107" t="s">
        <v>154</v>
      </c>
      <c r="C745" s="112">
        <v>6176</v>
      </c>
      <c r="D745" s="113" t="s">
        <v>60</v>
      </c>
      <c r="E745" s="111"/>
      <c r="F745" s="111"/>
      <c r="G745" s="111"/>
      <c r="H745" s="111"/>
      <c r="I745" s="111"/>
      <c r="J745" s="111"/>
      <c r="K745" s="111"/>
      <c r="L745" s="111"/>
      <c r="M745" s="111"/>
    </row>
    <row r="746" spans="1:13" x14ac:dyDescent="0.35">
      <c r="A746" s="13" t="s">
        <v>6</v>
      </c>
      <c r="B746" s="106" t="s">
        <v>291</v>
      </c>
      <c r="C746" s="106" t="s">
        <v>6</v>
      </c>
      <c r="D746" s="107" t="s">
        <v>6</v>
      </c>
      <c r="E746" s="107" t="s">
        <v>6</v>
      </c>
      <c r="F746" s="106" t="s">
        <v>6</v>
      </c>
      <c r="G746" s="107" t="s">
        <v>6</v>
      </c>
      <c r="H746" s="108" t="s">
        <v>6</v>
      </c>
      <c r="I746" s="110"/>
      <c r="J746" s="114">
        <v>4902</v>
      </c>
      <c r="K746" s="111"/>
      <c r="L746" s="111"/>
      <c r="M746" s="111"/>
    </row>
    <row r="747" spans="1:13" x14ac:dyDescent="0.35">
      <c r="A747" s="11"/>
      <c r="B747" s="115" t="s">
        <v>292</v>
      </c>
      <c r="C747" s="121">
        <v>4</v>
      </c>
      <c r="D747" s="122">
        <v>1225.5</v>
      </c>
      <c r="E747" s="112">
        <v>4902</v>
      </c>
      <c r="F747" s="111"/>
      <c r="G747" s="111"/>
      <c r="H747" s="111"/>
      <c r="I747" s="111"/>
      <c r="J747" s="111"/>
      <c r="K747" s="111"/>
      <c r="L747" s="111"/>
      <c r="M747" s="111"/>
    </row>
    <row r="748" spans="1:13" x14ac:dyDescent="0.35">
      <c r="A748" s="11"/>
      <c r="B748" s="107" t="s">
        <v>51</v>
      </c>
      <c r="C748" s="111"/>
      <c r="D748" s="111"/>
      <c r="E748" s="111"/>
      <c r="F748" s="111"/>
      <c r="G748" s="111"/>
      <c r="H748" s="111"/>
      <c r="I748" s="111"/>
      <c r="J748" s="111"/>
      <c r="K748" s="111"/>
      <c r="L748" s="111"/>
      <c r="M748" s="111"/>
    </row>
    <row r="749" spans="1:13" x14ac:dyDescent="0.35">
      <c r="A749" s="11"/>
      <c r="B749" s="107" t="s">
        <v>59</v>
      </c>
      <c r="C749" s="112">
        <v>4902</v>
      </c>
      <c r="D749" s="113" t="s">
        <v>60</v>
      </c>
      <c r="E749" s="111"/>
      <c r="F749" s="111"/>
      <c r="G749" s="111"/>
      <c r="H749" s="111"/>
      <c r="I749" s="111"/>
      <c r="J749" s="111"/>
      <c r="K749" s="111"/>
      <c r="L749" s="111"/>
      <c r="M749" s="111"/>
    </row>
    <row r="750" spans="1:13" x14ac:dyDescent="0.35">
      <c r="A750" s="13" t="s">
        <v>6</v>
      </c>
      <c r="B750" s="106" t="s">
        <v>61</v>
      </c>
      <c r="C750" s="106" t="s">
        <v>6</v>
      </c>
      <c r="D750" s="107" t="s">
        <v>6</v>
      </c>
      <c r="E750" s="107" t="s">
        <v>6</v>
      </c>
      <c r="F750" s="106" t="s">
        <v>6</v>
      </c>
      <c r="G750" s="107" t="s">
        <v>6</v>
      </c>
      <c r="H750" s="108" t="s">
        <v>6</v>
      </c>
      <c r="I750" s="110"/>
      <c r="J750" s="114">
        <v>222</v>
      </c>
      <c r="K750" s="111"/>
      <c r="L750" s="111"/>
      <c r="M750" s="111"/>
    </row>
    <row r="751" spans="1:13" ht="48" x14ac:dyDescent="0.35">
      <c r="A751" s="21"/>
      <c r="B751" s="118" t="s">
        <v>373</v>
      </c>
      <c r="C751" s="111"/>
      <c r="D751" s="111"/>
      <c r="E751" s="111"/>
      <c r="F751" s="111"/>
      <c r="G751" s="111"/>
      <c r="H751" s="111"/>
      <c r="I751" s="111"/>
      <c r="J751" s="111"/>
      <c r="K751" s="111"/>
      <c r="L751" s="111"/>
      <c r="M751" s="111"/>
    </row>
    <row r="752" spans="1:13" x14ac:dyDescent="0.35">
      <c r="A752" s="11">
        <v>43395</v>
      </c>
      <c r="B752" s="106" t="s">
        <v>346</v>
      </c>
      <c r="C752" s="106" t="s">
        <v>6</v>
      </c>
      <c r="D752" s="107" t="s">
        <v>6</v>
      </c>
      <c r="E752" s="107" t="s">
        <v>6</v>
      </c>
      <c r="F752" s="106" t="s">
        <v>6</v>
      </c>
      <c r="G752" s="106" t="s">
        <v>51</v>
      </c>
      <c r="H752" s="108" t="s">
        <v>374</v>
      </c>
      <c r="I752" s="109">
        <v>12000</v>
      </c>
      <c r="J752" s="110"/>
      <c r="K752" s="111"/>
      <c r="L752" s="111"/>
      <c r="M752" s="111"/>
    </row>
    <row r="753" spans="1:13" x14ac:dyDescent="0.35">
      <c r="A753" s="11"/>
      <c r="B753" s="107" t="s">
        <v>53</v>
      </c>
      <c r="C753" s="107" t="s">
        <v>375</v>
      </c>
      <c r="D753" s="108" t="s">
        <v>363</v>
      </c>
      <c r="E753" s="112">
        <v>12000</v>
      </c>
      <c r="F753" s="113" t="s">
        <v>56</v>
      </c>
      <c r="G753" s="111"/>
      <c r="H753" s="111"/>
      <c r="I753" s="111"/>
      <c r="J753" s="111"/>
      <c r="K753" s="111"/>
      <c r="L753" s="111"/>
      <c r="M753" s="111"/>
    </row>
    <row r="754" spans="1:13" x14ac:dyDescent="0.35">
      <c r="A754" s="13" t="s">
        <v>6</v>
      </c>
      <c r="B754" s="106" t="s">
        <v>78</v>
      </c>
      <c r="C754" s="106" t="s">
        <v>6</v>
      </c>
      <c r="D754" s="107" t="s">
        <v>6</v>
      </c>
      <c r="E754" s="107" t="s">
        <v>6</v>
      </c>
      <c r="F754" s="106" t="s">
        <v>6</v>
      </c>
      <c r="G754" s="107" t="s">
        <v>6</v>
      </c>
      <c r="H754" s="108" t="s">
        <v>6</v>
      </c>
      <c r="I754" s="110"/>
      <c r="J754" s="114">
        <v>11765</v>
      </c>
      <c r="K754" s="111"/>
      <c r="L754" s="111"/>
      <c r="M754" s="111"/>
    </row>
    <row r="755" spans="1:13" x14ac:dyDescent="0.35">
      <c r="A755" s="11"/>
      <c r="B755" s="115" t="s">
        <v>79</v>
      </c>
      <c r="C755" s="121">
        <v>40</v>
      </c>
      <c r="D755" s="122">
        <v>294.13</v>
      </c>
      <c r="E755" s="112">
        <v>11765</v>
      </c>
      <c r="F755" s="111"/>
      <c r="G755" s="111"/>
      <c r="H755" s="111"/>
      <c r="I755" s="111"/>
      <c r="J755" s="111"/>
      <c r="K755" s="111"/>
      <c r="L755" s="111"/>
      <c r="M755" s="111"/>
    </row>
    <row r="756" spans="1:13" x14ac:dyDescent="0.35">
      <c r="A756" s="11"/>
      <c r="B756" s="107" t="s">
        <v>51</v>
      </c>
      <c r="C756" s="111"/>
      <c r="D756" s="111"/>
      <c r="E756" s="111"/>
      <c r="F756" s="111"/>
      <c r="G756" s="111"/>
      <c r="H756" s="111"/>
      <c r="I756" s="111"/>
      <c r="J756" s="111"/>
      <c r="K756" s="111"/>
      <c r="L756" s="111"/>
      <c r="M756" s="111"/>
    </row>
    <row r="757" spans="1:13" x14ac:dyDescent="0.35">
      <c r="A757" s="11"/>
      <c r="B757" s="107" t="s">
        <v>154</v>
      </c>
      <c r="C757" s="112">
        <v>11765</v>
      </c>
      <c r="D757" s="113" t="s">
        <v>60</v>
      </c>
      <c r="E757" s="111"/>
      <c r="F757" s="111"/>
      <c r="G757" s="111"/>
      <c r="H757" s="111"/>
      <c r="I757" s="111"/>
      <c r="J757" s="111"/>
      <c r="K757" s="111"/>
      <c r="L757" s="111"/>
      <c r="M757" s="111"/>
    </row>
    <row r="758" spans="1:13" x14ac:dyDescent="0.35">
      <c r="A758" s="13" t="s">
        <v>6</v>
      </c>
      <c r="B758" s="106" t="s">
        <v>61</v>
      </c>
      <c r="C758" s="106" t="s">
        <v>6</v>
      </c>
      <c r="D758" s="107" t="s">
        <v>6</v>
      </c>
      <c r="E758" s="107" t="s">
        <v>6</v>
      </c>
      <c r="F758" s="106" t="s">
        <v>6</v>
      </c>
      <c r="G758" s="107" t="s">
        <v>6</v>
      </c>
      <c r="H758" s="108" t="s">
        <v>6</v>
      </c>
      <c r="I758" s="110"/>
      <c r="J758" s="114">
        <v>235</v>
      </c>
      <c r="K758" s="111"/>
      <c r="L758" s="111"/>
      <c r="M758" s="111"/>
    </row>
    <row r="759" spans="1:13" ht="36" x14ac:dyDescent="0.35">
      <c r="A759" s="21"/>
      <c r="B759" s="118" t="s">
        <v>376</v>
      </c>
      <c r="C759" s="111"/>
      <c r="D759" s="111"/>
      <c r="E759" s="111"/>
      <c r="F759" s="111"/>
      <c r="G759" s="111"/>
      <c r="H759" s="111"/>
      <c r="I759" s="111"/>
      <c r="J759" s="111"/>
      <c r="K759" s="111"/>
      <c r="L759" s="111"/>
      <c r="M759" s="111"/>
    </row>
    <row r="760" spans="1:13" x14ac:dyDescent="0.35">
      <c r="A760" s="11">
        <v>43395</v>
      </c>
      <c r="B760" s="106" t="s">
        <v>377</v>
      </c>
      <c r="C760" s="106" t="s">
        <v>6</v>
      </c>
      <c r="D760" s="107" t="s">
        <v>6</v>
      </c>
      <c r="E760" s="107" t="s">
        <v>6</v>
      </c>
      <c r="F760" s="106" t="s">
        <v>6</v>
      </c>
      <c r="G760" s="106" t="s">
        <v>51</v>
      </c>
      <c r="H760" s="108" t="s">
        <v>378</v>
      </c>
      <c r="I760" s="109">
        <v>124670</v>
      </c>
      <c r="J760" s="110"/>
      <c r="K760" s="111"/>
      <c r="L760" s="111"/>
      <c r="M760" s="111"/>
    </row>
    <row r="761" spans="1:13" x14ac:dyDescent="0.35">
      <c r="A761" s="11"/>
      <c r="B761" s="107" t="s">
        <v>53</v>
      </c>
      <c r="C761" s="107" t="s">
        <v>379</v>
      </c>
      <c r="D761" s="108" t="s">
        <v>363</v>
      </c>
      <c r="E761" s="112">
        <v>124670</v>
      </c>
      <c r="F761" s="113" t="s">
        <v>56</v>
      </c>
      <c r="G761" s="111"/>
      <c r="H761" s="111"/>
      <c r="I761" s="111"/>
      <c r="J761" s="111"/>
      <c r="K761" s="111"/>
      <c r="L761" s="111"/>
      <c r="M761" s="111"/>
    </row>
    <row r="762" spans="1:13" x14ac:dyDescent="0.35">
      <c r="A762" s="13" t="s">
        <v>6</v>
      </c>
      <c r="B762" s="106" t="s">
        <v>126</v>
      </c>
      <c r="C762" s="106" t="s">
        <v>6</v>
      </c>
      <c r="D762" s="107" t="s">
        <v>6</v>
      </c>
      <c r="E762" s="107" t="s">
        <v>6</v>
      </c>
      <c r="F762" s="106" t="s">
        <v>6</v>
      </c>
      <c r="G762" s="107" t="s">
        <v>6</v>
      </c>
      <c r="H762" s="108" t="s">
        <v>6</v>
      </c>
      <c r="I762" s="110"/>
      <c r="J762" s="114">
        <v>68696</v>
      </c>
      <c r="K762" s="111"/>
      <c r="L762" s="111"/>
      <c r="M762" s="111"/>
    </row>
    <row r="763" spans="1:13" x14ac:dyDescent="0.35">
      <c r="A763" s="11"/>
      <c r="B763" s="115" t="s">
        <v>127</v>
      </c>
      <c r="C763" s="116">
        <v>1</v>
      </c>
      <c r="D763" s="117">
        <v>68696</v>
      </c>
      <c r="E763" s="112">
        <v>68696</v>
      </c>
      <c r="F763" s="111"/>
      <c r="G763" s="111"/>
      <c r="H763" s="111"/>
      <c r="I763" s="111"/>
      <c r="J763" s="111"/>
      <c r="K763" s="111"/>
      <c r="L763" s="111"/>
      <c r="M763" s="111"/>
    </row>
    <row r="764" spans="1:13" x14ac:dyDescent="0.35">
      <c r="A764" s="11"/>
      <c r="B764" s="107" t="s">
        <v>51</v>
      </c>
      <c r="C764" s="111"/>
      <c r="D764" s="111"/>
      <c r="E764" s="111"/>
      <c r="F764" s="111"/>
      <c r="G764" s="111"/>
      <c r="H764" s="111"/>
      <c r="I764" s="111"/>
      <c r="J764" s="111"/>
      <c r="K764" s="111"/>
      <c r="L764" s="111"/>
      <c r="M764" s="111"/>
    </row>
    <row r="765" spans="1:13" x14ac:dyDescent="0.35">
      <c r="A765" s="11"/>
      <c r="B765" s="107" t="s">
        <v>59</v>
      </c>
      <c r="C765" s="112">
        <v>68696</v>
      </c>
      <c r="D765" s="113" t="s">
        <v>60</v>
      </c>
      <c r="E765" s="111"/>
      <c r="F765" s="111"/>
      <c r="G765" s="111"/>
      <c r="H765" s="111"/>
      <c r="I765" s="111"/>
      <c r="J765" s="111"/>
      <c r="K765" s="111"/>
      <c r="L765" s="111"/>
      <c r="M765" s="111"/>
    </row>
    <row r="766" spans="1:13" x14ac:dyDescent="0.35">
      <c r="A766" s="13" t="s">
        <v>6</v>
      </c>
      <c r="B766" s="106" t="s">
        <v>70</v>
      </c>
      <c r="C766" s="106" t="s">
        <v>6</v>
      </c>
      <c r="D766" s="107" t="s">
        <v>6</v>
      </c>
      <c r="E766" s="107" t="s">
        <v>6</v>
      </c>
      <c r="F766" s="106" t="s">
        <v>6</v>
      </c>
      <c r="G766" s="107" t="s">
        <v>6</v>
      </c>
      <c r="H766" s="108" t="s">
        <v>6</v>
      </c>
      <c r="I766" s="110"/>
      <c r="J766" s="114">
        <v>53529</v>
      </c>
      <c r="K766" s="111"/>
      <c r="L766" s="111"/>
      <c r="M766" s="111"/>
    </row>
    <row r="767" spans="1:13" x14ac:dyDescent="0.35">
      <c r="A767" s="11"/>
      <c r="B767" s="115" t="s">
        <v>71</v>
      </c>
      <c r="C767" s="116">
        <v>1</v>
      </c>
      <c r="D767" s="117">
        <v>53529</v>
      </c>
      <c r="E767" s="112">
        <v>53529</v>
      </c>
      <c r="F767" s="111"/>
      <c r="G767" s="111"/>
      <c r="H767" s="111"/>
      <c r="I767" s="111"/>
      <c r="J767" s="111"/>
      <c r="K767" s="111"/>
      <c r="L767" s="111"/>
      <c r="M767" s="111"/>
    </row>
    <row r="768" spans="1:13" x14ac:dyDescent="0.35">
      <c r="A768" s="11"/>
      <c r="B768" s="107" t="s">
        <v>51</v>
      </c>
      <c r="C768" s="111"/>
      <c r="D768" s="111"/>
      <c r="E768" s="111"/>
      <c r="F768" s="111"/>
      <c r="G768" s="111"/>
      <c r="H768" s="111"/>
      <c r="I768" s="111"/>
      <c r="J768" s="111"/>
      <c r="K768" s="111"/>
      <c r="L768" s="111"/>
      <c r="M768" s="111"/>
    </row>
    <row r="769" spans="1:13" x14ac:dyDescent="0.35">
      <c r="A769" s="11"/>
      <c r="B769" s="107" t="s">
        <v>59</v>
      </c>
      <c r="C769" s="112">
        <v>53529</v>
      </c>
      <c r="D769" s="113" t="s">
        <v>60</v>
      </c>
      <c r="E769" s="111"/>
      <c r="F769" s="111"/>
      <c r="G769" s="111"/>
      <c r="H769" s="111"/>
      <c r="I769" s="111"/>
      <c r="J769" s="111"/>
      <c r="K769" s="111"/>
      <c r="L769" s="111"/>
      <c r="M769" s="111"/>
    </row>
    <row r="770" spans="1:13" x14ac:dyDescent="0.35">
      <c r="A770" s="13" t="s">
        <v>6</v>
      </c>
      <c r="B770" s="106" t="s">
        <v>61</v>
      </c>
      <c r="C770" s="106" t="s">
        <v>6</v>
      </c>
      <c r="D770" s="107" t="s">
        <v>6</v>
      </c>
      <c r="E770" s="107" t="s">
        <v>6</v>
      </c>
      <c r="F770" s="106" t="s">
        <v>6</v>
      </c>
      <c r="G770" s="107" t="s">
        <v>6</v>
      </c>
      <c r="H770" s="108" t="s">
        <v>6</v>
      </c>
      <c r="I770" s="110"/>
      <c r="J770" s="114">
        <v>2445</v>
      </c>
      <c r="K770" s="111"/>
      <c r="L770" s="111"/>
      <c r="M770" s="111"/>
    </row>
    <row r="771" spans="1:13" ht="48" x14ac:dyDescent="0.35">
      <c r="A771" s="21"/>
      <c r="B771" s="118" t="s">
        <v>380</v>
      </c>
      <c r="C771" s="111"/>
      <c r="D771" s="111"/>
      <c r="E771" s="111"/>
      <c r="F771" s="111"/>
      <c r="G771" s="111"/>
      <c r="H771" s="111"/>
      <c r="I771" s="111"/>
      <c r="J771" s="111"/>
      <c r="K771" s="111"/>
      <c r="L771" s="111"/>
      <c r="M771" s="111"/>
    </row>
    <row r="772" spans="1:13" x14ac:dyDescent="0.35">
      <c r="A772" s="11">
        <v>43396</v>
      </c>
      <c r="B772" s="106" t="s">
        <v>95</v>
      </c>
      <c r="C772" s="106" t="s">
        <v>6</v>
      </c>
      <c r="D772" s="107" t="s">
        <v>6</v>
      </c>
      <c r="E772" s="107" t="s">
        <v>6</v>
      </c>
      <c r="F772" s="106" t="s">
        <v>6</v>
      </c>
      <c r="G772" s="106" t="s">
        <v>51</v>
      </c>
      <c r="H772" s="108" t="s">
        <v>381</v>
      </c>
      <c r="I772" s="109">
        <v>137000</v>
      </c>
      <c r="J772" s="110"/>
      <c r="K772" s="111"/>
      <c r="L772" s="111"/>
      <c r="M772" s="111"/>
    </row>
    <row r="773" spans="1:13" x14ac:dyDescent="0.35">
      <c r="A773" s="11"/>
      <c r="B773" s="107" t="s">
        <v>53</v>
      </c>
      <c r="C773" s="107" t="s">
        <v>382</v>
      </c>
      <c r="D773" s="108" t="s">
        <v>383</v>
      </c>
      <c r="E773" s="112">
        <v>137000</v>
      </c>
      <c r="F773" s="113" t="s">
        <v>56</v>
      </c>
      <c r="G773" s="111"/>
      <c r="H773" s="111"/>
      <c r="I773" s="111"/>
      <c r="J773" s="111"/>
      <c r="K773" s="111"/>
      <c r="L773" s="111"/>
      <c r="M773" s="111"/>
    </row>
    <row r="774" spans="1:13" x14ac:dyDescent="0.35">
      <c r="A774" s="13" t="s">
        <v>6</v>
      </c>
      <c r="B774" s="106" t="s">
        <v>92</v>
      </c>
      <c r="C774" s="106" t="s">
        <v>6</v>
      </c>
      <c r="D774" s="107" t="s">
        <v>6</v>
      </c>
      <c r="E774" s="107" t="s">
        <v>6</v>
      </c>
      <c r="F774" s="106" t="s">
        <v>6</v>
      </c>
      <c r="G774" s="107" t="s">
        <v>6</v>
      </c>
      <c r="H774" s="108" t="s">
        <v>6</v>
      </c>
      <c r="I774" s="110"/>
      <c r="J774" s="114">
        <v>56863</v>
      </c>
      <c r="K774" s="111"/>
      <c r="L774" s="111"/>
      <c r="M774" s="111"/>
    </row>
    <row r="775" spans="1:13" x14ac:dyDescent="0.35">
      <c r="A775" s="11"/>
      <c r="B775" s="115" t="s">
        <v>93</v>
      </c>
      <c r="C775" s="119">
        <v>10</v>
      </c>
      <c r="D775" s="120">
        <v>5686.3</v>
      </c>
      <c r="E775" s="112">
        <v>56863</v>
      </c>
      <c r="F775" s="111"/>
      <c r="G775" s="111"/>
      <c r="H775" s="111"/>
      <c r="I775" s="111"/>
      <c r="J775" s="111"/>
      <c r="K775" s="111"/>
      <c r="L775" s="111"/>
      <c r="M775" s="111"/>
    </row>
    <row r="776" spans="1:13" x14ac:dyDescent="0.35">
      <c r="A776" s="11"/>
      <c r="B776" s="107" t="s">
        <v>51</v>
      </c>
      <c r="C776" s="111"/>
      <c r="D776" s="111"/>
      <c r="E776" s="111"/>
      <c r="F776" s="111"/>
      <c r="G776" s="111"/>
      <c r="H776" s="111"/>
      <c r="I776" s="111"/>
      <c r="J776" s="111"/>
      <c r="K776" s="111"/>
      <c r="L776" s="111"/>
      <c r="M776" s="111"/>
    </row>
    <row r="777" spans="1:13" x14ac:dyDescent="0.35">
      <c r="A777" s="11"/>
      <c r="B777" s="107" t="s">
        <v>59</v>
      </c>
      <c r="C777" s="112">
        <v>56863</v>
      </c>
      <c r="D777" s="113" t="s">
        <v>60</v>
      </c>
      <c r="E777" s="111"/>
      <c r="F777" s="111"/>
      <c r="G777" s="111"/>
      <c r="H777" s="111"/>
      <c r="I777" s="111"/>
      <c r="J777" s="111"/>
      <c r="K777" s="111"/>
      <c r="L777" s="111"/>
      <c r="M777" s="111"/>
    </row>
    <row r="778" spans="1:13" x14ac:dyDescent="0.35">
      <c r="A778" s="13" t="s">
        <v>6</v>
      </c>
      <c r="B778" s="106" t="s">
        <v>99</v>
      </c>
      <c r="C778" s="106" t="s">
        <v>6</v>
      </c>
      <c r="D778" s="107" t="s">
        <v>6</v>
      </c>
      <c r="E778" s="107" t="s">
        <v>6</v>
      </c>
      <c r="F778" s="106" t="s">
        <v>6</v>
      </c>
      <c r="G778" s="107" t="s">
        <v>6</v>
      </c>
      <c r="H778" s="108" t="s">
        <v>6</v>
      </c>
      <c r="I778" s="110"/>
      <c r="J778" s="114">
        <v>77451</v>
      </c>
      <c r="K778" s="111"/>
      <c r="L778" s="111"/>
      <c r="M778" s="111"/>
    </row>
    <row r="779" spans="1:13" x14ac:dyDescent="0.35">
      <c r="A779" s="11"/>
      <c r="B779" s="115" t="s">
        <v>100</v>
      </c>
      <c r="C779" s="119">
        <v>10</v>
      </c>
      <c r="D779" s="120">
        <v>7745.1</v>
      </c>
      <c r="E779" s="112">
        <v>77451</v>
      </c>
      <c r="F779" s="111"/>
      <c r="G779" s="111"/>
      <c r="H779" s="111"/>
      <c r="I779" s="111"/>
      <c r="J779" s="111"/>
      <c r="K779" s="111"/>
      <c r="L779" s="111"/>
      <c r="M779" s="111"/>
    </row>
    <row r="780" spans="1:13" x14ac:dyDescent="0.35">
      <c r="A780" s="11"/>
      <c r="B780" s="107" t="s">
        <v>51</v>
      </c>
      <c r="C780" s="111"/>
      <c r="D780" s="111"/>
      <c r="E780" s="111"/>
      <c r="F780" s="111"/>
      <c r="G780" s="111"/>
      <c r="H780" s="111"/>
      <c r="I780" s="111"/>
      <c r="J780" s="111"/>
      <c r="K780" s="111"/>
      <c r="L780" s="111"/>
      <c r="M780" s="111"/>
    </row>
    <row r="781" spans="1:13" x14ac:dyDescent="0.35">
      <c r="A781" s="11"/>
      <c r="B781" s="107" t="s">
        <v>59</v>
      </c>
      <c r="C781" s="112">
        <v>77451</v>
      </c>
      <c r="D781" s="113" t="s">
        <v>60</v>
      </c>
      <c r="E781" s="111"/>
      <c r="F781" s="111"/>
      <c r="G781" s="111"/>
      <c r="H781" s="111"/>
      <c r="I781" s="111"/>
      <c r="J781" s="111"/>
      <c r="K781" s="111"/>
      <c r="L781" s="111"/>
      <c r="M781" s="111"/>
    </row>
    <row r="782" spans="1:13" x14ac:dyDescent="0.35">
      <c r="A782" s="13" t="s">
        <v>6</v>
      </c>
      <c r="B782" s="106" t="s">
        <v>61</v>
      </c>
      <c r="C782" s="106" t="s">
        <v>6</v>
      </c>
      <c r="D782" s="107" t="s">
        <v>6</v>
      </c>
      <c r="E782" s="107" t="s">
        <v>6</v>
      </c>
      <c r="F782" s="106" t="s">
        <v>6</v>
      </c>
      <c r="G782" s="107" t="s">
        <v>6</v>
      </c>
      <c r="H782" s="108" t="s">
        <v>6</v>
      </c>
      <c r="I782" s="110"/>
      <c r="J782" s="114">
        <v>2686</v>
      </c>
      <c r="K782" s="111"/>
      <c r="L782" s="111"/>
      <c r="M782" s="111"/>
    </row>
    <row r="783" spans="1:13" ht="48" x14ac:dyDescent="0.35">
      <c r="A783" s="21"/>
      <c r="B783" s="118" t="s">
        <v>384</v>
      </c>
      <c r="C783" s="111"/>
      <c r="D783" s="111"/>
      <c r="E783" s="111"/>
      <c r="F783" s="111"/>
      <c r="G783" s="111"/>
      <c r="H783" s="111"/>
      <c r="I783" s="111"/>
      <c r="J783" s="111"/>
      <c r="K783" s="111"/>
      <c r="L783" s="111"/>
      <c r="M783" s="111"/>
    </row>
    <row r="784" spans="1:13" x14ac:dyDescent="0.35">
      <c r="A784" s="11">
        <v>43396</v>
      </c>
      <c r="B784" s="106" t="s">
        <v>385</v>
      </c>
      <c r="C784" s="106" t="s">
        <v>6</v>
      </c>
      <c r="D784" s="107" t="s">
        <v>6</v>
      </c>
      <c r="E784" s="107" t="s">
        <v>6</v>
      </c>
      <c r="F784" s="106" t="s">
        <v>6</v>
      </c>
      <c r="G784" s="106" t="s">
        <v>51</v>
      </c>
      <c r="H784" s="108" t="s">
        <v>386</v>
      </c>
      <c r="I784" s="109">
        <v>221130</v>
      </c>
      <c r="J784" s="110"/>
      <c r="K784" s="111"/>
      <c r="L784" s="111"/>
      <c r="M784" s="111"/>
    </row>
    <row r="785" spans="1:13" x14ac:dyDescent="0.35">
      <c r="A785" s="11"/>
      <c r="B785" s="107" t="s">
        <v>53</v>
      </c>
      <c r="C785" s="107" t="s">
        <v>387</v>
      </c>
      <c r="D785" s="108" t="s">
        <v>383</v>
      </c>
      <c r="E785" s="112">
        <v>221130</v>
      </c>
      <c r="F785" s="113" t="s">
        <v>56</v>
      </c>
      <c r="G785" s="111"/>
      <c r="H785" s="111"/>
      <c r="I785" s="111"/>
      <c r="J785" s="111"/>
      <c r="K785" s="111"/>
      <c r="L785" s="111"/>
      <c r="M785" s="111"/>
    </row>
    <row r="786" spans="1:13" x14ac:dyDescent="0.35">
      <c r="A786" s="13" t="s">
        <v>6</v>
      </c>
      <c r="B786" s="106" t="s">
        <v>388</v>
      </c>
      <c r="C786" s="106" t="s">
        <v>6</v>
      </c>
      <c r="D786" s="107" t="s">
        <v>6</v>
      </c>
      <c r="E786" s="107" t="s">
        <v>6</v>
      </c>
      <c r="F786" s="106" t="s">
        <v>6</v>
      </c>
      <c r="G786" s="107" t="s">
        <v>6</v>
      </c>
      <c r="H786" s="108" t="s">
        <v>6</v>
      </c>
      <c r="I786" s="110"/>
      <c r="J786" s="114">
        <v>216794</v>
      </c>
      <c r="K786" s="111"/>
      <c r="L786" s="111"/>
      <c r="M786" s="111"/>
    </row>
    <row r="787" spans="1:13" x14ac:dyDescent="0.35">
      <c r="A787" s="11"/>
      <c r="B787" s="115" t="s">
        <v>389</v>
      </c>
      <c r="C787" s="116">
        <v>3</v>
      </c>
      <c r="D787" s="117">
        <v>72264.67</v>
      </c>
      <c r="E787" s="112">
        <v>216794</v>
      </c>
      <c r="F787" s="111"/>
      <c r="G787" s="111"/>
      <c r="H787" s="111"/>
      <c r="I787" s="111"/>
      <c r="J787" s="111"/>
      <c r="K787" s="111"/>
      <c r="L787" s="111"/>
      <c r="M787" s="111"/>
    </row>
    <row r="788" spans="1:13" x14ac:dyDescent="0.35">
      <c r="A788" s="11"/>
      <c r="B788" s="107" t="s">
        <v>51</v>
      </c>
      <c r="C788" s="111"/>
      <c r="D788" s="111"/>
      <c r="E788" s="111"/>
      <c r="F788" s="111"/>
      <c r="G788" s="111"/>
      <c r="H788" s="111"/>
      <c r="I788" s="111"/>
      <c r="J788" s="111"/>
      <c r="K788" s="111"/>
      <c r="L788" s="111"/>
      <c r="M788" s="111"/>
    </row>
    <row r="789" spans="1:13" x14ac:dyDescent="0.35">
      <c r="A789" s="11"/>
      <c r="B789" s="107" t="s">
        <v>59</v>
      </c>
      <c r="C789" s="112">
        <v>216794</v>
      </c>
      <c r="D789" s="113" t="s">
        <v>60</v>
      </c>
      <c r="E789" s="111"/>
      <c r="F789" s="111"/>
      <c r="G789" s="111"/>
      <c r="H789" s="111"/>
      <c r="I789" s="111"/>
      <c r="J789" s="111"/>
      <c r="K789" s="111"/>
      <c r="L789" s="111"/>
      <c r="M789" s="111"/>
    </row>
    <row r="790" spans="1:13" x14ac:dyDescent="0.35">
      <c r="A790" s="13" t="s">
        <v>6</v>
      </c>
      <c r="B790" s="106" t="s">
        <v>61</v>
      </c>
      <c r="C790" s="106" t="s">
        <v>6</v>
      </c>
      <c r="D790" s="107" t="s">
        <v>6</v>
      </c>
      <c r="E790" s="107" t="s">
        <v>6</v>
      </c>
      <c r="F790" s="106" t="s">
        <v>6</v>
      </c>
      <c r="G790" s="107" t="s">
        <v>6</v>
      </c>
      <c r="H790" s="108" t="s">
        <v>6</v>
      </c>
      <c r="I790" s="110"/>
      <c r="J790" s="114">
        <v>4336</v>
      </c>
      <c r="K790" s="111"/>
      <c r="L790" s="111"/>
      <c r="M790" s="111"/>
    </row>
    <row r="791" spans="1:13" ht="36" x14ac:dyDescent="0.35">
      <c r="A791" s="21"/>
      <c r="B791" s="118" t="s">
        <v>390</v>
      </c>
      <c r="C791" s="111"/>
      <c r="D791" s="111"/>
      <c r="E791" s="111"/>
      <c r="F791" s="111"/>
      <c r="G791" s="111"/>
      <c r="H791" s="111"/>
      <c r="I791" s="111"/>
      <c r="J791" s="111"/>
      <c r="K791" s="111"/>
      <c r="L791" s="111"/>
      <c r="M791" s="111"/>
    </row>
    <row r="792" spans="1:13" x14ac:dyDescent="0.35">
      <c r="A792" s="11">
        <v>43396</v>
      </c>
      <c r="B792" s="106" t="s">
        <v>377</v>
      </c>
      <c r="C792" s="106" t="s">
        <v>6</v>
      </c>
      <c r="D792" s="107" t="s">
        <v>6</v>
      </c>
      <c r="E792" s="107" t="s">
        <v>6</v>
      </c>
      <c r="F792" s="106" t="s">
        <v>6</v>
      </c>
      <c r="G792" s="106" t="s">
        <v>51</v>
      </c>
      <c r="H792" s="108" t="s">
        <v>391</v>
      </c>
      <c r="I792" s="109">
        <v>249340</v>
      </c>
      <c r="J792" s="110"/>
      <c r="K792" s="111"/>
      <c r="L792" s="111"/>
      <c r="M792" s="111"/>
    </row>
    <row r="793" spans="1:13" x14ac:dyDescent="0.35">
      <c r="A793" s="11"/>
      <c r="B793" s="107" t="s">
        <v>53</v>
      </c>
      <c r="C793" s="107" t="s">
        <v>392</v>
      </c>
      <c r="D793" s="108" t="s">
        <v>393</v>
      </c>
      <c r="E793" s="112">
        <v>249340</v>
      </c>
      <c r="F793" s="113" t="s">
        <v>56</v>
      </c>
      <c r="G793" s="111"/>
      <c r="H793" s="111"/>
      <c r="I793" s="111"/>
      <c r="J793" s="111"/>
      <c r="K793" s="111"/>
      <c r="L793" s="111"/>
      <c r="M793" s="111"/>
    </row>
    <row r="794" spans="1:13" x14ac:dyDescent="0.35">
      <c r="A794" s="13" t="s">
        <v>6</v>
      </c>
      <c r="B794" s="106" t="s">
        <v>70</v>
      </c>
      <c r="C794" s="106" t="s">
        <v>6</v>
      </c>
      <c r="D794" s="107" t="s">
        <v>6</v>
      </c>
      <c r="E794" s="107" t="s">
        <v>6</v>
      </c>
      <c r="F794" s="106" t="s">
        <v>6</v>
      </c>
      <c r="G794" s="107" t="s">
        <v>6</v>
      </c>
      <c r="H794" s="108" t="s">
        <v>6</v>
      </c>
      <c r="I794" s="110"/>
      <c r="J794" s="114">
        <v>107059</v>
      </c>
      <c r="K794" s="111"/>
      <c r="L794" s="111"/>
      <c r="M794" s="111"/>
    </row>
    <row r="795" spans="1:13" x14ac:dyDescent="0.35">
      <c r="A795" s="11"/>
      <c r="B795" s="115" t="s">
        <v>71</v>
      </c>
      <c r="C795" s="116">
        <v>2</v>
      </c>
      <c r="D795" s="117">
        <v>53529.5</v>
      </c>
      <c r="E795" s="112">
        <v>107059</v>
      </c>
      <c r="F795" s="111"/>
      <c r="G795" s="111"/>
      <c r="H795" s="111"/>
      <c r="I795" s="111"/>
      <c r="J795" s="111"/>
      <c r="K795" s="111"/>
      <c r="L795" s="111"/>
      <c r="M795" s="111"/>
    </row>
    <row r="796" spans="1:13" x14ac:dyDescent="0.35">
      <c r="A796" s="11"/>
      <c r="B796" s="107" t="s">
        <v>51</v>
      </c>
      <c r="C796" s="111"/>
      <c r="D796" s="111"/>
      <c r="E796" s="111"/>
      <c r="F796" s="111"/>
      <c r="G796" s="111"/>
      <c r="H796" s="111"/>
      <c r="I796" s="111"/>
      <c r="J796" s="111"/>
      <c r="K796" s="111"/>
      <c r="L796" s="111"/>
      <c r="M796" s="111"/>
    </row>
    <row r="797" spans="1:13" x14ac:dyDescent="0.35">
      <c r="A797" s="11"/>
      <c r="B797" s="107" t="s">
        <v>59</v>
      </c>
      <c r="C797" s="112">
        <v>107059</v>
      </c>
      <c r="D797" s="113" t="s">
        <v>60</v>
      </c>
      <c r="E797" s="111"/>
      <c r="F797" s="111"/>
      <c r="G797" s="111"/>
      <c r="H797" s="111"/>
      <c r="I797" s="111"/>
      <c r="J797" s="111"/>
      <c r="K797" s="111"/>
      <c r="L797" s="111"/>
      <c r="M797" s="111"/>
    </row>
    <row r="798" spans="1:13" x14ac:dyDescent="0.35">
      <c r="A798" s="13" t="s">
        <v>6</v>
      </c>
      <c r="B798" s="106" t="s">
        <v>126</v>
      </c>
      <c r="C798" s="106" t="s">
        <v>6</v>
      </c>
      <c r="D798" s="107" t="s">
        <v>6</v>
      </c>
      <c r="E798" s="107" t="s">
        <v>6</v>
      </c>
      <c r="F798" s="106" t="s">
        <v>6</v>
      </c>
      <c r="G798" s="107" t="s">
        <v>6</v>
      </c>
      <c r="H798" s="108" t="s">
        <v>6</v>
      </c>
      <c r="I798" s="110"/>
      <c r="J798" s="114">
        <v>137392</v>
      </c>
      <c r="K798" s="111"/>
      <c r="L798" s="111"/>
      <c r="M798" s="111"/>
    </row>
    <row r="799" spans="1:13" x14ac:dyDescent="0.35">
      <c r="A799" s="11"/>
      <c r="B799" s="115" t="s">
        <v>127</v>
      </c>
      <c r="C799" s="116">
        <v>2</v>
      </c>
      <c r="D799" s="117">
        <v>68696</v>
      </c>
      <c r="E799" s="112">
        <v>137392</v>
      </c>
      <c r="F799" s="111"/>
      <c r="G799" s="111"/>
      <c r="H799" s="111"/>
      <c r="I799" s="111"/>
      <c r="J799" s="111"/>
      <c r="K799" s="111"/>
      <c r="L799" s="111"/>
      <c r="M799" s="111"/>
    </row>
    <row r="800" spans="1:13" x14ac:dyDescent="0.35">
      <c r="A800" s="11"/>
      <c r="B800" s="107" t="s">
        <v>51</v>
      </c>
      <c r="C800" s="111"/>
      <c r="D800" s="111"/>
      <c r="E800" s="111"/>
      <c r="F800" s="111"/>
      <c r="G800" s="111"/>
      <c r="H800" s="111"/>
      <c r="I800" s="111"/>
      <c r="J800" s="111"/>
      <c r="K800" s="111"/>
      <c r="L800" s="111"/>
      <c r="M800" s="111"/>
    </row>
    <row r="801" spans="1:13" x14ac:dyDescent="0.35">
      <c r="A801" s="11"/>
      <c r="B801" s="107" t="s">
        <v>59</v>
      </c>
      <c r="C801" s="112">
        <v>137392</v>
      </c>
      <c r="D801" s="113" t="s">
        <v>60</v>
      </c>
      <c r="E801" s="111"/>
      <c r="F801" s="111"/>
      <c r="G801" s="111"/>
      <c r="H801" s="111"/>
      <c r="I801" s="111"/>
      <c r="J801" s="111"/>
      <c r="K801" s="111"/>
      <c r="L801" s="111"/>
      <c r="M801" s="111"/>
    </row>
    <row r="802" spans="1:13" x14ac:dyDescent="0.35">
      <c r="A802" s="13" t="s">
        <v>6</v>
      </c>
      <c r="B802" s="106" t="s">
        <v>61</v>
      </c>
      <c r="C802" s="106" t="s">
        <v>6</v>
      </c>
      <c r="D802" s="107" t="s">
        <v>6</v>
      </c>
      <c r="E802" s="107" t="s">
        <v>6</v>
      </c>
      <c r="F802" s="106" t="s">
        <v>6</v>
      </c>
      <c r="G802" s="107" t="s">
        <v>6</v>
      </c>
      <c r="H802" s="108" t="s">
        <v>6</v>
      </c>
      <c r="I802" s="110"/>
      <c r="J802" s="114">
        <v>4889</v>
      </c>
      <c r="K802" s="111"/>
      <c r="L802" s="111"/>
      <c r="M802" s="111"/>
    </row>
    <row r="803" spans="1:13" ht="48" x14ac:dyDescent="0.35">
      <c r="A803" s="21"/>
      <c r="B803" s="118" t="s">
        <v>394</v>
      </c>
      <c r="C803" s="111"/>
      <c r="D803" s="111"/>
      <c r="E803" s="111"/>
      <c r="F803" s="111"/>
      <c r="G803" s="111"/>
      <c r="H803" s="111"/>
      <c r="I803" s="111"/>
      <c r="J803" s="111"/>
      <c r="K803" s="111"/>
      <c r="L803" s="111"/>
      <c r="M803" s="111"/>
    </row>
    <row r="804" spans="1:13" x14ac:dyDescent="0.35">
      <c r="A804" s="11">
        <v>43396</v>
      </c>
      <c r="B804" s="106" t="s">
        <v>63</v>
      </c>
      <c r="C804" s="106" t="s">
        <v>6</v>
      </c>
      <c r="D804" s="107" t="s">
        <v>6</v>
      </c>
      <c r="E804" s="107" t="s">
        <v>6</v>
      </c>
      <c r="F804" s="106" t="s">
        <v>6</v>
      </c>
      <c r="G804" s="106" t="s">
        <v>51</v>
      </c>
      <c r="H804" s="108" t="s">
        <v>395</v>
      </c>
      <c r="I804" s="109">
        <v>401650</v>
      </c>
      <c r="J804" s="110"/>
      <c r="K804" s="111"/>
      <c r="L804" s="111"/>
      <c r="M804" s="111"/>
    </row>
    <row r="805" spans="1:13" x14ac:dyDescent="0.35">
      <c r="A805" s="11"/>
      <c r="B805" s="107" t="s">
        <v>53</v>
      </c>
      <c r="C805" s="107" t="s">
        <v>396</v>
      </c>
      <c r="D805" s="108" t="s">
        <v>393</v>
      </c>
      <c r="E805" s="112">
        <v>401650</v>
      </c>
      <c r="F805" s="113" t="s">
        <v>56</v>
      </c>
      <c r="G805" s="111"/>
      <c r="H805" s="111"/>
      <c r="I805" s="111"/>
      <c r="J805" s="111"/>
      <c r="K805" s="111"/>
      <c r="L805" s="111"/>
      <c r="M805" s="111"/>
    </row>
    <row r="806" spans="1:13" x14ac:dyDescent="0.35">
      <c r="A806" s="13" t="s">
        <v>6</v>
      </c>
      <c r="B806" s="106" t="s">
        <v>66</v>
      </c>
      <c r="C806" s="106" t="s">
        <v>6</v>
      </c>
      <c r="D806" s="107" t="s">
        <v>6</v>
      </c>
      <c r="E806" s="107" t="s">
        <v>6</v>
      </c>
      <c r="F806" s="106" t="s">
        <v>6</v>
      </c>
      <c r="G806" s="107" t="s">
        <v>6</v>
      </c>
      <c r="H806" s="108" t="s">
        <v>6</v>
      </c>
      <c r="I806" s="110"/>
      <c r="J806" s="114">
        <v>72549</v>
      </c>
      <c r="K806" s="111"/>
      <c r="L806" s="111"/>
      <c r="M806" s="111"/>
    </row>
    <row r="807" spans="1:13" x14ac:dyDescent="0.35">
      <c r="A807" s="11"/>
      <c r="B807" s="115" t="s">
        <v>67</v>
      </c>
      <c r="C807" s="119">
        <v>10</v>
      </c>
      <c r="D807" s="120">
        <v>7254.9</v>
      </c>
      <c r="E807" s="112">
        <v>72549</v>
      </c>
      <c r="F807" s="111"/>
      <c r="G807" s="111"/>
      <c r="H807" s="111"/>
      <c r="I807" s="111"/>
      <c r="J807" s="111"/>
      <c r="K807" s="111"/>
      <c r="L807" s="111"/>
      <c r="M807" s="111"/>
    </row>
    <row r="808" spans="1:13" x14ac:dyDescent="0.35">
      <c r="A808" s="11"/>
      <c r="B808" s="107" t="s">
        <v>51</v>
      </c>
      <c r="C808" s="111"/>
      <c r="D808" s="111"/>
      <c r="E808" s="111"/>
      <c r="F808" s="111"/>
      <c r="G808" s="111"/>
      <c r="H808" s="111"/>
      <c r="I808" s="111"/>
      <c r="J808" s="111"/>
      <c r="K808" s="111"/>
      <c r="L808" s="111"/>
      <c r="M808" s="111"/>
    </row>
    <row r="809" spans="1:13" x14ac:dyDescent="0.35">
      <c r="A809" s="11"/>
      <c r="B809" s="107" t="s">
        <v>59</v>
      </c>
      <c r="C809" s="112">
        <v>72549</v>
      </c>
      <c r="D809" s="113" t="s">
        <v>60</v>
      </c>
      <c r="E809" s="111"/>
      <c r="F809" s="111"/>
      <c r="G809" s="111"/>
      <c r="H809" s="111"/>
      <c r="I809" s="111"/>
      <c r="J809" s="111"/>
      <c r="K809" s="111"/>
      <c r="L809" s="111"/>
      <c r="M809" s="111"/>
    </row>
    <row r="810" spans="1:13" x14ac:dyDescent="0.35">
      <c r="A810" s="13" t="s">
        <v>6</v>
      </c>
      <c r="B810" s="106" t="s">
        <v>397</v>
      </c>
      <c r="C810" s="106" t="s">
        <v>6</v>
      </c>
      <c r="D810" s="107" t="s">
        <v>6</v>
      </c>
      <c r="E810" s="107" t="s">
        <v>6</v>
      </c>
      <c r="F810" s="106" t="s">
        <v>6</v>
      </c>
      <c r="G810" s="107" t="s">
        <v>6</v>
      </c>
      <c r="H810" s="108" t="s">
        <v>6</v>
      </c>
      <c r="I810" s="110"/>
      <c r="J810" s="114">
        <v>62451</v>
      </c>
      <c r="K810" s="111"/>
      <c r="L810" s="111"/>
      <c r="M810" s="111"/>
    </row>
    <row r="811" spans="1:13" x14ac:dyDescent="0.35">
      <c r="A811" s="11"/>
      <c r="B811" s="115" t="s">
        <v>398</v>
      </c>
      <c r="C811" s="116">
        <v>1</v>
      </c>
      <c r="D811" s="117">
        <v>62451</v>
      </c>
      <c r="E811" s="112">
        <v>62451</v>
      </c>
      <c r="F811" s="111"/>
      <c r="G811" s="111"/>
      <c r="H811" s="111"/>
      <c r="I811" s="111"/>
      <c r="J811" s="111"/>
      <c r="K811" s="111"/>
      <c r="L811" s="111"/>
      <c r="M811" s="111"/>
    </row>
    <row r="812" spans="1:13" x14ac:dyDescent="0.35">
      <c r="A812" s="11"/>
      <c r="B812" s="107" t="s">
        <v>51</v>
      </c>
      <c r="C812" s="111"/>
      <c r="D812" s="111"/>
      <c r="E812" s="111"/>
      <c r="F812" s="111"/>
      <c r="G812" s="111"/>
      <c r="H812" s="111"/>
      <c r="I812" s="111"/>
      <c r="J812" s="111"/>
      <c r="K812" s="111"/>
      <c r="L812" s="111"/>
      <c r="M812" s="111"/>
    </row>
    <row r="813" spans="1:13" x14ac:dyDescent="0.35">
      <c r="A813" s="11"/>
      <c r="B813" s="107" t="s">
        <v>59</v>
      </c>
      <c r="C813" s="112">
        <v>62451</v>
      </c>
      <c r="D813" s="113" t="s">
        <v>60</v>
      </c>
      <c r="E813" s="111"/>
      <c r="F813" s="111"/>
      <c r="G813" s="111"/>
      <c r="H813" s="111"/>
      <c r="I813" s="111"/>
      <c r="J813" s="111"/>
      <c r="K813" s="111"/>
      <c r="L813" s="111"/>
      <c r="M813" s="111"/>
    </row>
    <row r="814" spans="1:13" x14ac:dyDescent="0.35">
      <c r="A814" s="13" t="s">
        <v>6</v>
      </c>
      <c r="B814" s="106" t="s">
        <v>302</v>
      </c>
      <c r="C814" s="106" t="s">
        <v>6</v>
      </c>
      <c r="D814" s="107" t="s">
        <v>6</v>
      </c>
      <c r="E814" s="107" t="s">
        <v>6</v>
      </c>
      <c r="F814" s="106" t="s">
        <v>6</v>
      </c>
      <c r="G814" s="107" t="s">
        <v>6</v>
      </c>
      <c r="H814" s="108" t="s">
        <v>6</v>
      </c>
      <c r="I814" s="110"/>
      <c r="J814" s="114">
        <v>54902</v>
      </c>
      <c r="K814" s="111"/>
      <c r="L814" s="111"/>
      <c r="M814" s="111"/>
    </row>
    <row r="815" spans="1:13" x14ac:dyDescent="0.35">
      <c r="A815" s="11"/>
      <c r="B815" s="115" t="s">
        <v>303</v>
      </c>
      <c r="C815" s="121">
        <v>40</v>
      </c>
      <c r="D815" s="122">
        <v>1372.55</v>
      </c>
      <c r="E815" s="112">
        <v>54902</v>
      </c>
      <c r="F815" s="111"/>
      <c r="G815" s="111"/>
      <c r="H815" s="111"/>
      <c r="I815" s="111"/>
      <c r="J815" s="111"/>
      <c r="K815" s="111"/>
      <c r="L815" s="111"/>
      <c r="M815" s="111"/>
    </row>
    <row r="816" spans="1:13" x14ac:dyDescent="0.35">
      <c r="A816" s="11"/>
      <c r="B816" s="107" t="s">
        <v>51</v>
      </c>
      <c r="C816" s="111"/>
      <c r="D816" s="111"/>
      <c r="E816" s="111"/>
      <c r="F816" s="111"/>
      <c r="G816" s="111"/>
      <c r="H816" s="111"/>
      <c r="I816" s="111"/>
      <c r="J816" s="111"/>
      <c r="K816" s="111"/>
      <c r="L816" s="111"/>
      <c r="M816" s="111"/>
    </row>
    <row r="817" spans="1:13" x14ac:dyDescent="0.35">
      <c r="A817" s="11"/>
      <c r="B817" s="107" t="s">
        <v>59</v>
      </c>
      <c r="C817" s="112">
        <v>54902</v>
      </c>
      <c r="D817" s="113" t="s">
        <v>60</v>
      </c>
      <c r="E817" s="111"/>
      <c r="F817" s="111"/>
      <c r="G817" s="111"/>
      <c r="H817" s="111"/>
      <c r="I817" s="111"/>
      <c r="J817" s="111"/>
      <c r="K817" s="111"/>
      <c r="L817" s="111"/>
      <c r="M817" s="111"/>
    </row>
    <row r="818" spans="1:13" x14ac:dyDescent="0.35">
      <c r="A818" s="13" t="s">
        <v>6</v>
      </c>
      <c r="B818" s="106" t="s">
        <v>207</v>
      </c>
      <c r="C818" s="106" t="s">
        <v>6</v>
      </c>
      <c r="D818" s="107" t="s">
        <v>6</v>
      </c>
      <c r="E818" s="107" t="s">
        <v>6</v>
      </c>
      <c r="F818" s="106" t="s">
        <v>6</v>
      </c>
      <c r="G818" s="107" t="s">
        <v>6</v>
      </c>
      <c r="H818" s="108" t="s">
        <v>6</v>
      </c>
      <c r="I818" s="110"/>
      <c r="J818" s="114">
        <v>102941</v>
      </c>
      <c r="K818" s="111"/>
      <c r="L818" s="111"/>
      <c r="M818" s="111"/>
    </row>
    <row r="819" spans="1:13" x14ac:dyDescent="0.35">
      <c r="A819" s="11"/>
      <c r="B819" s="115" t="s">
        <v>208</v>
      </c>
      <c r="C819" s="116">
        <v>2</v>
      </c>
      <c r="D819" s="117">
        <v>51470.5</v>
      </c>
      <c r="E819" s="112">
        <v>102941</v>
      </c>
      <c r="F819" s="111"/>
      <c r="G819" s="111"/>
      <c r="H819" s="111"/>
      <c r="I819" s="111"/>
      <c r="J819" s="111"/>
      <c r="K819" s="111"/>
      <c r="L819" s="111"/>
      <c r="M819" s="111"/>
    </row>
    <row r="820" spans="1:13" x14ac:dyDescent="0.35">
      <c r="A820" s="11"/>
      <c r="B820" s="107" t="s">
        <v>51</v>
      </c>
      <c r="C820" s="111"/>
      <c r="D820" s="111"/>
      <c r="E820" s="111"/>
      <c r="F820" s="111"/>
      <c r="G820" s="111"/>
      <c r="H820" s="111"/>
      <c r="I820" s="111"/>
      <c r="J820" s="111"/>
      <c r="K820" s="111"/>
      <c r="L820" s="111"/>
      <c r="M820" s="111"/>
    </row>
    <row r="821" spans="1:13" x14ac:dyDescent="0.35">
      <c r="A821" s="11"/>
      <c r="B821" s="107" t="s">
        <v>59</v>
      </c>
      <c r="C821" s="112">
        <v>102941</v>
      </c>
      <c r="D821" s="113" t="s">
        <v>60</v>
      </c>
      <c r="E821" s="111"/>
      <c r="F821" s="111"/>
      <c r="G821" s="111"/>
      <c r="H821" s="111"/>
      <c r="I821" s="111"/>
      <c r="J821" s="111"/>
      <c r="K821" s="111"/>
      <c r="L821" s="111"/>
      <c r="M821" s="111"/>
    </row>
    <row r="822" spans="1:13" x14ac:dyDescent="0.35">
      <c r="A822" s="13" t="s">
        <v>6</v>
      </c>
      <c r="B822" s="106" t="s">
        <v>68</v>
      </c>
      <c r="C822" s="106" t="s">
        <v>6</v>
      </c>
      <c r="D822" s="107" t="s">
        <v>6</v>
      </c>
      <c r="E822" s="107" t="s">
        <v>6</v>
      </c>
      <c r="F822" s="106" t="s">
        <v>6</v>
      </c>
      <c r="G822" s="107" t="s">
        <v>6</v>
      </c>
      <c r="H822" s="108" t="s">
        <v>6</v>
      </c>
      <c r="I822" s="110"/>
      <c r="J822" s="114">
        <v>60784</v>
      </c>
      <c r="K822" s="111"/>
      <c r="L822" s="111"/>
      <c r="M822" s="111"/>
    </row>
    <row r="823" spans="1:13" x14ac:dyDescent="0.35">
      <c r="A823" s="11"/>
      <c r="B823" s="115" t="s">
        <v>69</v>
      </c>
      <c r="C823" s="121">
        <v>40</v>
      </c>
      <c r="D823" s="122">
        <v>1519.6</v>
      </c>
      <c r="E823" s="112">
        <v>60784</v>
      </c>
      <c r="F823" s="111"/>
      <c r="G823" s="111"/>
      <c r="H823" s="111"/>
      <c r="I823" s="111"/>
      <c r="J823" s="111"/>
      <c r="K823" s="111"/>
      <c r="L823" s="111"/>
      <c r="M823" s="111"/>
    </row>
    <row r="824" spans="1:13" x14ac:dyDescent="0.35">
      <c r="A824" s="11"/>
      <c r="B824" s="107" t="s">
        <v>51</v>
      </c>
      <c r="C824" s="111"/>
      <c r="D824" s="111"/>
      <c r="E824" s="111"/>
      <c r="F824" s="111"/>
      <c r="G824" s="111"/>
      <c r="H824" s="111"/>
      <c r="I824" s="111"/>
      <c r="J824" s="111"/>
      <c r="K824" s="111"/>
      <c r="L824" s="111"/>
      <c r="M824" s="111"/>
    </row>
    <row r="825" spans="1:13" x14ac:dyDescent="0.35">
      <c r="A825" s="11"/>
      <c r="B825" s="107" t="s">
        <v>59</v>
      </c>
      <c r="C825" s="112">
        <v>60784</v>
      </c>
      <c r="D825" s="113" t="s">
        <v>60</v>
      </c>
      <c r="E825" s="111"/>
      <c r="F825" s="111"/>
      <c r="G825" s="111"/>
      <c r="H825" s="111"/>
      <c r="I825" s="111"/>
      <c r="J825" s="111"/>
      <c r="K825" s="111"/>
      <c r="L825" s="111"/>
      <c r="M825" s="111"/>
    </row>
    <row r="826" spans="1:13" x14ac:dyDescent="0.35">
      <c r="A826" s="13" t="s">
        <v>6</v>
      </c>
      <c r="B826" s="106" t="s">
        <v>120</v>
      </c>
      <c r="C826" s="106" t="s">
        <v>6</v>
      </c>
      <c r="D826" s="107" t="s">
        <v>6</v>
      </c>
      <c r="E826" s="107" t="s">
        <v>6</v>
      </c>
      <c r="F826" s="106" t="s">
        <v>6</v>
      </c>
      <c r="G826" s="107" t="s">
        <v>6</v>
      </c>
      <c r="H826" s="108" t="s">
        <v>6</v>
      </c>
      <c r="I826" s="110"/>
      <c r="J826" s="114">
        <v>40147</v>
      </c>
      <c r="K826" s="111"/>
      <c r="L826" s="111"/>
      <c r="M826" s="111"/>
    </row>
    <row r="827" spans="1:13" x14ac:dyDescent="0.35">
      <c r="A827" s="11"/>
      <c r="B827" s="115" t="s">
        <v>121</v>
      </c>
      <c r="C827" s="116">
        <v>1</v>
      </c>
      <c r="D827" s="117">
        <v>40147</v>
      </c>
      <c r="E827" s="112">
        <v>40147</v>
      </c>
      <c r="F827" s="111"/>
      <c r="G827" s="111"/>
      <c r="H827" s="111"/>
      <c r="I827" s="111"/>
      <c r="J827" s="111"/>
      <c r="K827" s="111"/>
      <c r="L827" s="111"/>
      <c r="M827" s="111"/>
    </row>
    <row r="828" spans="1:13" x14ac:dyDescent="0.35">
      <c r="A828" s="11"/>
      <c r="B828" s="107" t="s">
        <v>51</v>
      </c>
      <c r="C828" s="111"/>
      <c r="D828" s="111"/>
      <c r="E828" s="111"/>
      <c r="F828" s="111"/>
      <c r="G828" s="111"/>
      <c r="H828" s="111"/>
      <c r="I828" s="111"/>
      <c r="J828" s="111"/>
      <c r="K828" s="111"/>
      <c r="L828" s="111"/>
      <c r="M828" s="111"/>
    </row>
    <row r="829" spans="1:13" x14ac:dyDescent="0.35">
      <c r="A829" s="11"/>
      <c r="B829" s="107" t="s">
        <v>59</v>
      </c>
      <c r="C829" s="112">
        <v>40147</v>
      </c>
      <c r="D829" s="113" t="s">
        <v>60</v>
      </c>
      <c r="E829" s="111"/>
      <c r="F829" s="111"/>
      <c r="G829" s="111"/>
      <c r="H829" s="111"/>
      <c r="I829" s="111"/>
      <c r="J829" s="111"/>
      <c r="K829" s="111"/>
      <c r="L829" s="111"/>
      <c r="M829" s="111"/>
    </row>
    <row r="830" spans="1:13" x14ac:dyDescent="0.35">
      <c r="A830" s="13" t="s">
        <v>6</v>
      </c>
      <c r="B830" s="106" t="s">
        <v>61</v>
      </c>
      <c r="C830" s="106" t="s">
        <v>6</v>
      </c>
      <c r="D830" s="107" t="s">
        <v>6</v>
      </c>
      <c r="E830" s="107" t="s">
        <v>6</v>
      </c>
      <c r="F830" s="106" t="s">
        <v>6</v>
      </c>
      <c r="G830" s="107" t="s">
        <v>6</v>
      </c>
      <c r="H830" s="108" t="s">
        <v>6</v>
      </c>
      <c r="I830" s="110"/>
      <c r="J830" s="114">
        <v>7876</v>
      </c>
      <c r="K830" s="111"/>
      <c r="L830" s="111"/>
      <c r="M830" s="111"/>
    </row>
    <row r="831" spans="1:13" ht="72" x14ac:dyDescent="0.35">
      <c r="A831" s="21"/>
      <c r="B831" s="118" t="s">
        <v>399</v>
      </c>
      <c r="C831" s="111"/>
      <c r="D831" s="111"/>
      <c r="E831" s="111"/>
      <c r="F831" s="111"/>
      <c r="G831" s="111"/>
      <c r="H831" s="111"/>
      <c r="I831" s="111"/>
      <c r="J831" s="111"/>
      <c r="K831" s="111"/>
      <c r="L831" s="111"/>
      <c r="M831" s="111"/>
    </row>
    <row r="832" spans="1:13" x14ac:dyDescent="0.35">
      <c r="A832" s="11">
        <v>43396</v>
      </c>
      <c r="B832" s="106" t="s">
        <v>400</v>
      </c>
      <c r="C832" s="106" t="s">
        <v>6</v>
      </c>
      <c r="D832" s="107" t="s">
        <v>6</v>
      </c>
      <c r="E832" s="107" t="s">
        <v>6</v>
      </c>
      <c r="F832" s="106" t="s">
        <v>6</v>
      </c>
      <c r="G832" s="106" t="s">
        <v>51</v>
      </c>
      <c r="H832" s="108" t="s">
        <v>401</v>
      </c>
      <c r="I832" s="109">
        <v>442000</v>
      </c>
      <c r="J832" s="110"/>
      <c r="K832" s="111"/>
      <c r="L832" s="111"/>
      <c r="M832" s="111"/>
    </row>
    <row r="833" spans="1:13" x14ac:dyDescent="0.35">
      <c r="A833" s="11"/>
      <c r="B833" s="107" t="s">
        <v>53</v>
      </c>
      <c r="C833" s="107" t="s">
        <v>402</v>
      </c>
      <c r="D833" s="108" t="s">
        <v>393</v>
      </c>
      <c r="E833" s="112">
        <v>442000</v>
      </c>
      <c r="F833" s="113" t="s">
        <v>56</v>
      </c>
      <c r="G833" s="111"/>
      <c r="H833" s="111"/>
      <c r="I833" s="111"/>
      <c r="J833" s="111"/>
      <c r="K833" s="111"/>
      <c r="L833" s="111"/>
      <c r="M833" s="111"/>
    </row>
    <row r="834" spans="1:13" x14ac:dyDescent="0.35">
      <c r="A834" s="13" t="s">
        <v>6</v>
      </c>
      <c r="B834" s="106" t="s">
        <v>76</v>
      </c>
      <c r="C834" s="106" t="s">
        <v>6</v>
      </c>
      <c r="D834" s="107" t="s">
        <v>6</v>
      </c>
      <c r="E834" s="107" t="s">
        <v>6</v>
      </c>
      <c r="F834" s="106" t="s">
        <v>6</v>
      </c>
      <c r="G834" s="107" t="s">
        <v>6</v>
      </c>
      <c r="H834" s="108" t="s">
        <v>6</v>
      </c>
      <c r="I834" s="110"/>
      <c r="J834" s="114">
        <v>205882</v>
      </c>
      <c r="K834" s="111"/>
      <c r="L834" s="111"/>
      <c r="M834" s="111"/>
    </row>
    <row r="835" spans="1:13" x14ac:dyDescent="0.35">
      <c r="A835" s="11"/>
      <c r="B835" s="115" t="s">
        <v>77</v>
      </c>
      <c r="C835" s="121">
        <v>700</v>
      </c>
      <c r="D835" s="122">
        <v>294.12</v>
      </c>
      <c r="E835" s="112">
        <v>205882</v>
      </c>
      <c r="F835" s="111"/>
      <c r="G835" s="111"/>
      <c r="H835" s="111"/>
      <c r="I835" s="111"/>
      <c r="J835" s="111"/>
      <c r="K835" s="111"/>
      <c r="L835" s="111"/>
      <c r="M835" s="111"/>
    </row>
    <row r="836" spans="1:13" x14ac:dyDescent="0.35">
      <c r="A836" s="11"/>
      <c r="B836" s="107" t="s">
        <v>51</v>
      </c>
      <c r="C836" s="111"/>
      <c r="D836" s="111"/>
      <c r="E836" s="111"/>
      <c r="F836" s="111"/>
      <c r="G836" s="111"/>
      <c r="H836" s="111"/>
      <c r="I836" s="111"/>
      <c r="J836" s="111"/>
      <c r="K836" s="111"/>
      <c r="L836" s="111"/>
      <c r="M836" s="111"/>
    </row>
    <row r="837" spans="1:13" x14ac:dyDescent="0.35">
      <c r="A837" s="11"/>
      <c r="B837" s="107" t="s">
        <v>59</v>
      </c>
      <c r="C837" s="112">
        <v>205882</v>
      </c>
      <c r="D837" s="113" t="s">
        <v>60</v>
      </c>
      <c r="E837" s="111"/>
      <c r="F837" s="111"/>
      <c r="G837" s="111"/>
      <c r="H837" s="111"/>
      <c r="I837" s="111"/>
      <c r="J837" s="111"/>
      <c r="K837" s="111"/>
      <c r="L837" s="111"/>
      <c r="M837" s="111"/>
    </row>
    <row r="838" spans="1:13" x14ac:dyDescent="0.35">
      <c r="A838" s="13" t="s">
        <v>6</v>
      </c>
      <c r="B838" s="106" t="s">
        <v>78</v>
      </c>
      <c r="C838" s="106" t="s">
        <v>6</v>
      </c>
      <c r="D838" s="107" t="s">
        <v>6</v>
      </c>
      <c r="E838" s="107" t="s">
        <v>6</v>
      </c>
      <c r="F838" s="106" t="s">
        <v>6</v>
      </c>
      <c r="G838" s="107" t="s">
        <v>6</v>
      </c>
      <c r="H838" s="108" t="s">
        <v>6</v>
      </c>
      <c r="I838" s="110"/>
      <c r="J838" s="114">
        <v>227451</v>
      </c>
      <c r="K838" s="111"/>
      <c r="L838" s="111"/>
      <c r="M838" s="111"/>
    </row>
    <row r="839" spans="1:13" x14ac:dyDescent="0.35">
      <c r="A839" s="11"/>
      <c r="B839" s="115" t="s">
        <v>79</v>
      </c>
      <c r="C839" s="121">
        <v>800</v>
      </c>
      <c r="D839" s="122">
        <v>284.31</v>
      </c>
      <c r="E839" s="112">
        <v>227451</v>
      </c>
      <c r="F839" s="111"/>
      <c r="G839" s="111"/>
      <c r="H839" s="111"/>
      <c r="I839" s="111"/>
      <c r="J839" s="111"/>
      <c r="K839" s="111"/>
      <c r="L839" s="111"/>
      <c r="M839" s="111"/>
    </row>
    <row r="840" spans="1:13" x14ac:dyDescent="0.35">
      <c r="A840" s="11"/>
      <c r="B840" s="107" t="s">
        <v>51</v>
      </c>
      <c r="C840" s="111"/>
      <c r="D840" s="111"/>
      <c r="E840" s="111"/>
      <c r="F840" s="111"/>
      <c r="G840" s="111"/>
      <c r="H840" s="111"/>
      <c r="I840" s="111"/>
      <c r="J840" s="111"/>
      <c r="K840" s="111"/>
      <c r="L840" s="111"/>
      <c r="M840" s="111"/>
    </row>
    <row r="841" spans="1:13" x14ac:dyDescent="0.35">
      <c r="A841" s="11"/>
      <c r="B841" s="107" t="s">
        <v>59</v>
      </c>
      <c r="C841" s="112">
        <v>227451</v>
      </c>
      <c r="D841" s="113" t="s">
        <v>60</v>
      </c>
      <c r="E841" s="111"/>
      <c r="F841" s="111"/>
      <c r="G841" s="111"/>
      <c r="H841" s="111"/>
      <c r="I841" s="111"/>
      <c r="J841" s="111"/>
      <c r="K841" s="111"/>
      <c r="L841" s="111"/>
      <c r="M841" s="111"/>
    </row>
    <row r="842" spans="1:13" x14ac:dyDescent="0.35">
      <c r="A842" s="13" t="s">
        <v>6</v>
      </c>
      <c r="B842" s="106" t="s">
        <v>61</v>
      </c>
      <c r="C842" s="106" t="s">
        <v>6</v>
      </c>
      <c r="D842" s="107" t="s">
        <v>6</v>
      </c>
      <c r="E842" s="107" t="s">
        <v>6</v>
      </c>
      <c r="F842" s="106" t="s">
        <v>6</v>
      </c>
      <c r="G842" s="107" t="s">
        <v>6</v>
      </c>
      <c r="H842" s="108" t="s">
        <v>6</v>
      </c>
      <c r="I842" s="110"/>
      <c r="J842" s="114">
        <v>8667</v>
      </c>
      <c r="K842" s="111"/>
      <c r="L842" s="111"/>
      <c r="M842" s="111"/>
    </row>
    <row r="843" spans="1:13" ht="48" x14ac:dyDescent="0.35">
      <c r="A843" s="21"/>
      <c r="B843" s="118" t="s">
        <v>403</v>
      </c>
      <c r="C843" s="111"/>
      <c r="D843" s="111"/>
      <c r="E843" s="111"/>
      <c r="F843" s="111"/>
      <c r="G843" s="111"/>
      <c r="H843" s="111"/>
      <c r="I843" s="111"/>
      <c r="J843" s="111"/>
      <c r="K843" s="111"/>
      <c r="L843" s="111"/>
      <c r="M843" s="111"/>
    </row>
    <row r="844" spans="1:13" x14ac:dyDescent="0.35">
      <c r="A844" s="11">
        <v>43400</v>
      </c>
      <c r="B844" s="106" t="s">
        <v>385</v>
      </c>
      <c r="C844" s="106" t="s">
        <v>6</v>
      </c>
      <c r="D844" s="107" t="s">
        <v>6</v>
      </c>
      <c r="E844" s="107" t="s">
        <v>6</v>
      </c>
      <c r="F844" s="106" t="s">
        <v>6</v>
      </c>
      <c r="G844" s="106" t="s">
        <v>51</v>
      </c>
      <c r="H844" s="108" t="s">
        <v>404</v>
      </c>
      <c r="I844" s="109">
        <v>221130</v>
      </c>
      <c r="J844" s="110"/>
      <c r="K844" s="111"/>
      <c r="L844" s="111"/>
      <c r="M844" s="111"/>
    </row>
    <row r="845" spans="1:13" x14ac:dyDescent="0.35">
      <c r="A845" s="11"/>
      <c r="B845" s="107" t="s">
        <v>53</v>
      </c>
      <c r="C845" s="107" t="s">
        <v>405</v>
      </c>
      <c r="D845" s="108" t="s">
        <v>406</v>
      </c>
      <c r="E845" s="112">
        <v>221130</v>
      </c>
      <c r="F845" s="113" t="s">
        <v>56</v>
      </c>
      <c r="G845" s="111"/>
      <c r="H845" s="111"/>
      <c r="I845" s="111"/>
      <c r="J845" s="111"/>
      <c r="K845" s="111"/>
      <c r="L845" s="111"/>
      <c r="M845" s="111"/>
    </row>
    <row r="846" spans="1:13" x14ac:dyDescent="0.35">
      <c r="A846" s="13" t="s">
        <v>6</v>
      </c>
      <c r="B846" s="106" t="s">
        <v>388</v>
      </c>
      <c r="C846" s="106" t="s">
        <v>6</v>
      </c>
      <c r="D846" s="107" t="s">
        <v>6</v>
      </c>
      <c r="E846" s="107" t="s">
        <v>6</v>
      </c>
      <c r="F846" s="106" t="s">
        <v>6</v>
      </c>
      <c r="G846" s="107" t="s">
        <v>6</v>
      </c>
      <c r="H846" s="108" t="s">
        <v>6</v>
      </c>
      <c r="I846" s="110"/>
      <c r="J846" s="114">
        <v>216794</v>
      </c>
      <c r="K846" s="111"/>
      <c r="L846" s="111"/>
      <c r="M846" s="111"/>
    </row>
    <row r="847" spans="1:13" x14ac:dyDescent="0.35">
      <c r="A847" s="11"/>
      <c r="B847" s="115" t="s">
        <v>389</v>
      </c>
      <c r="C847" s="116">
        <v>3</v>
      </c>
      <c r="D847" s="117">
        <v>72264.67</v>
      </c>
      <c r="E847" s="112">
        <v>216794</v>
      </c>
      <c r="F847" s="111"/>
      <c r="G847" s="111"/>
      <c r="H847" s="111"/>
      <c r="I847" s="111"/>
      <c r="J847" s="111"/>
      <c r="K847" s="111"/>
      <c r="L847" s="111"/>
      <c r="M847" s="111"/>
    </row>
    <row r="848" spans="1:13" x14ac:dyDescent="0.35">
      <c r="A848" s="11"/>
      <c r="B848" s="107" t="s">
        <v>51</v>
      </c>
      <c r="C848" s="111"/>
      <c r="D848" s="111"/>
      <c r="E848" s="111"/>
      <c r="F848" s="111"/>
      <c r="G848" s="111"/>
      <c r="H848" s="111"/>
      <c r="I848" s="111"/>
      <c r="J848" s="111"/>
      <c r="K848" s="111"/>
      <c r="L848" s="111"/>
      <c r="M848" s="111"/>
    </row>
    <row r="849" spans="1:13" x14ac:dyDescent="0.35">
      <c r="A849" s="11"/>
      <c r="B849" s="107" t="s">
        <v>59</v>
      </c>
      <c r="C849" s="112">
        <v>216794</v>
      </c>
      <c r="D849" s="113" t="s">
        <v>60</v>
      </c>
      <c r="E849" s="111"/>
      <c r="F849" s="111"/>
      <c r="G849" s="111"/>
      <c r="H849" s="111"/>
      <c r="I849" s="111"/>
      <c r="J849" s="111"/>
      <c r="K849" s="111"/>
      <c r="L849" s="111"/>
      <c r="M849" s="111"/>
    </row>
    <row r="850" spans="1:13" x14ac:dyDescent="0.35">
      <c r="A850" s="13" t="s">
        <v>6</v>
      </c>
      <c r="B850" s="106" t="s">
        <v>61</v>
      </c>
      <c r="C850" s="106" t="s">
        <v>6</v>
      </c>
      <c r="D850" s="107" t="s">
        <v>6</v>
      </c>
      <c r="E850" s="107" t="s">
        <v>6</v>
      </c>
      <c r="F850" s="106" t="s">
        <v>6</v>
      </c>
      <c r="G850" s="107" t="s">
        <v>6</v>
      </c>
      <c r="H850" s="108" t="s">
        <v>6</v>
      </c>
      <c r="I850" s="110"/>
      <c r="J850" s="114">
        <v>4336</v>
      </c>
      <c r="K850" s="111"/>
      <c r="L850" s="111"/>
      <c r="M850" s="111"/>
    </row>
    <row r="851" spans="1:13" ht="36" x14ac:dyDescent="0.35">
      <c r="A851" s="21"/>
      <c r="B851" s="118" t="s">
        <v>407</v>
      </c>
      <c r="C851" s="111"/>
      <c r="D851" s="111"/>
      <c r="E851" s="111"/>
      <c r="F851" s="111"/>
      <c r="G851" s="111"/>
      <c r="H851" s="111"/>
      <c r="I851" s="111"/>
      <c r="J851" s="111"/>
      <c r="K851" s="111"/>
      <c r="L851" s="111"/>
      <c r="M851" s="111"/>
    </row>
    <row r="852" spans="1:13" x14ac:dyDescent="0.35">
      <c r="A852" s="11">
        <v>43400</v>
      </c>
      <c r="B852" s="106" t="s">
        <v>377</v>
      </c>
      <c r="C852" s="106" t="s">
        <v>6</v>
      </c>
      <c r="D852" s="107" t="s">
        <v>6</v>
      </c>
      <c r="E852" s="107" t="s">
        <v>6</v>
      </c>
      <c r="F852" s="106" t="s">
        <v>6</v>
      </c>
      <c r="G852" s="106" t="s">
        <v>51</v>
      </c>
      <c r="H852" s="108" t="s">
        <v>408</v>
      </c>
      <c r="I852" s="109">
        <v>179270</v>
      </c>
      <c r="J852" s="110"/>
      <c r="K852" s="111"/>
      <c r="L852" s="111"/>
      <c r="M852" s="111"/>
    </row>
    <row r="853" spans="1:13" x14ac:dyDescent="0.35">
      <c r="A853" s="11"/>
      <c r="B853" s="107" t="s">
        <v>53</v>
      </c>
      <c r="C853" s="107" t="s">
        <v>409</v>
      </c>
      <c r="D853" s="108" t="s">
        <v>406</v>
      </c>
      <c r="E853" s="112">
        <v>179270</v>
      </c>
      <c r="F853" s="113" t="s">
        <v>56</v>
      </c>
      <c r="G853" s="111"/>
      <c r="H853" s="111"/>
      <c r="I853" s="111"/>
      <c r="J853" s="111"/>
      <c r="K853" s="111"/>
      <c r="L853" s="111"/>
      <c r="M853" s="111"/>
    </row>
    <row r="854" spans="1:13" x14ac:dyDescent="0.35">
      <c r="A854" s="13" t="s">
        <v>6</v>
      </c>
      <c r="B854" s="106" t="s">
        <v>126</v>
      </c>
      <c r="C854" s="106" t="s">
        <v>6</v>
      </c>
      <c r="D854" s="107" t="s">
        <v>6</v>
      </c>
      <c r="E854" s="107" t="s">
        <v>6</v>
      </c>
      <c r="F854" s="106" t="s">
        <v>6</v>
      </c>
      <c r="G854" s="107" t="s">
        <v>6</v>
      </c>
      <c r="H854" s="108" t="s">
        <v>6</v>
      </c>
      <c r="I854" s="110"/>
      <c r="J854" s="114">
        <v>68696</v>
      </c>
      <c r="K854" s="111"/>
      <c r="L854" s="111"/>
      <c r="M854" s="111"/>
    </row>
    <row r="855" spans="1:13" x14ac:dyDescent="0.35">
      <c r="A855" s="11"/>
      <c r="B855" s="115" t="s">
        <v>127</v>
      </c>
      <c r="C855" s="116">
        <v>1</v>
      </c>
      <c r="D855" s="117">
        <v>68696</v>
      </c>
      <c r="E855" s="112">
        <v>68696</v>
      </c>
      <c r="F855" s="111"/>
      <c r="G855" s="111"/>
      <c r="H855" s="111"/>
      <c r="I855" s="111"/>
      <c r="J855" s="111"/>
      <c r="K855" s="111"/>
      <c r="L855" s="111"/>
      <c r="M855" s="111"/>
    </row>
    <row r="856" spans="1:13" x14ac:dyDescent="0.35">
      <c r="A856" s="11"/>
      <c r="B856" s="107" t="s">
        <v>51</v>
      </c>
      <c r="C856" s="111"/>
      <c r="D856" s="111"/>
      <c r="E856" s="111"/>
      <c r="F856" s="111"/>
      <c r="G856" s="111"/>
      <c r="H856" s="111"/>
      <c r="I856" s="111"/>
      <c r="J856" s="111"/>
      <c r="K856" s="111"/>
      <c r="L856" s="111"/>
      <c r="M856" s="111"/>
    </row>
    <row r="857" spans="1:13" x14ac:dyDescent="0.35">
      <c r="A857" s="11"/>
      <c r="B857" s="107" t="s">
        <v>59</v>
      </c>
      <c r="C857" s="112">
        <v>68696</v>
      </c>
      <c r="D857" s="113" t="s">
        <v>60</v>
      </c>
      <c r="E857" s="111"/>
      <c r="F857" s="111"/>
      <c r="G857" s="111"/>
      <c r="H857" s="111"/>
      <c r="I857" s="111"/>
      <c r="J857" s="111"/>
      <c r="K857" s="111"/>
      <c r="L857" s="111"/>
      <c r="M857" s="111"/>
    </row>
    <row r="858" spans="1:13" x14ac:dyDescent="0.35">
      <c r="A858" s="13" t="s">
        <v>6</v>
      </c>
      <c r="B858" s="106" t="s">
        <v>70</v>
      </c>
      <c r="C858" s="106" t="s">
        <v>6</v>
      </c>
      <c r="D858" s="107" t="s">
        <v>6</v>
      </c>
      <c r="E858" s="107" t="s">
        <v>6</v>
      </c>
      <c r="F858" s="106" t="s">
        <v>6</v>
      </c>
      <c r="G858" s="107" t="s">
        <v>6</v>
      </c>
      <c r="H858" s="108" t="s">
        <v>6</v>
      </c>
      <c r="I858" s="110"/>
      <c r="J858" s="114">
        <v>107059</v>
      </c>
      <c r="K858" s="111"/>
      <c r="L858" s="111"/>
      <c r="M858" s="111"/>
    </row>
    <row r="859" spans="1:13" x14ac:dyDescent="0.35">
      <c r="A859" s="11"/>
      <c r="B859" s="115" t="s">
        <v>71</v>
      </c>
      <c r="C859" s="116">
        <v>2</v>
      </c>
      <c r="D859" s="117">
        <v>53529.5</v>
      </c>
      <c r="E859" s="112">
        <v>107059</v>
      </c>
      <c r="F859" s="111"/>
      <c r="G859" s="111"/>
      <c r="H859" s="111"/>
      <c r="I859" s="111"/>
      <c r="J859" s="111"/>
      <c r="K859" s="111"/>
      <c r="L859" s="111"/>
      <c r="M859" s="111"/>
    </row>
    <row r="860" spans="1:13" x14ac:dyDescent="0.35">
      <c r="A860" s="11"/>
      <c r="B860" s="107" t="s">
        <v>51</v>
      </c>
      <c r="C860" s="111"/>
      <c r="D860" s="111"/>
      <c r="E860" s="111"/>
      <c r="F860" s="111"/>
      <c r="G860" s="111"/>
      <c r="H860" s="111"/>
      <c r="I860" s="111"/>
      <c r="J860" s="111"/>
      <c r="K860" s="111"/>
      <c r="L860" s="111"/>
      <c r="M860" s="111"/>
    </row>
    <row r="861" spans="1:13" x14ac:dyDescent="0.35">
      <c r="A861" s="11"/>
      <c r="B861" s="107" t="s">
        <v>59</v>
      </c>
      <c r="C861" s="112">
        <v>107059</v>
      </c>
      <c r="D861" s="113" t="s">
        <v>60</v>
      </c>
      <c r="E861" s="111"/>
      <c r="F861" s="111"/>
      <c r="G861" s="111"/>
      <c r="H861" s="111"/>
      <c r="I861" s="111"/>
      <c r="J861" s="111"/>
      <c r="K861" s="111"/>
      <c r="L861" s="111"/>
      <c r="M861" s="111"/>
    </row>
    <row r="862" spans="1:13" x14ac:dyDescent="0.35">
      <c r="A862" s="13" t="s">
        <v>6</v>
      </c>
      <c r="B862" s="106" t="s">
        <v>61</v>
      </c>
      <c r="C862" s="106" t="s">
        <v>6</v>
      </c>
      <c r="D862" s="107" t="s">
        <v>6</v>
      </c>
      <c r="E862" s="107" t="s">
        <v>6</v>
      </c>
      <c r="F862" s="106" t="s">
        <v>6</v>
      </c>
      <c r="G862" s="107" t="s">
        <v>6</v>
      </c>
      <c r="H862" s="108" t="s">
        <v>6</v>
      </c>
      <c r="I862" s="110"/>
      <c r="J862" s="114">
        <v>3515</v>
      </c>
      <c r="K862" s="111"/>
      <c r="L862" s="111"/>
      <c r="M862" s="111"/>
    </row>
    <row r="863" spans="1:13" ht="48" x14ac:dyDescent="0.35">
      <c r="A863" s="21"/>
      <c r="B863" s="118" t="s">
        <v>410</v>
      </c>
      <c r="C863" s="111"/>
      <c r="D863" s="111"/>
      <c r="E863" s="111"/>
      <c r="F863" s="111"/>
      <c r="G863" s="111"/>
      <c r="H863" s="111"/>
      <c r="I863" s="111"/>
      <c r="J863" s="111"/>
      <c r="K863" s="111"/>
      <c r="L863" s="111"/>
      <c r="M863" s="111"/>
    </row>
    <row r="864" spans="1:13" x14ac:dyDescent="0.35">
      <c r="A864" s="11">
        <v>43400</v>
      </c>
      <c r="B864" s="106" t="s">
        <v>377</v>
      </c>
      <c r="C864" s="106" t="s">
        <v>6</v>
      </c>
      <c r="D864" s="107" t="s">
        <v>6</v>
      </c>
      <c r="E864" s="107" t="s">
        <v>6</v>
      </c>
      <c r="F864" s="106" t="s">
        <v>6</v>
      </c>
      <c r="G864" s="106" t="s">
        <v>51</v>
      </c>
      <c r="H864" s="108" t="s">
        <v>411</v>
      </c>
      <c r="I864" s="109">
        <v>194740</v>
      </c>
      <c r="J864" s="110"/>
      <c r="K864" s="111"/>
      <c r="L864" s="111"/>
      <c r="M864" s="111"/>
    </row>
    <row r="865" spans="1:13" x14ac:dyDescent="0.35">
      <c r="A865" s="11"/>
      <c r="B865" s="107" t="s">
        <v>53</v>
      </c>
      <c r="C865" s="107" t="s">
        <v>412</v>
      </c>
      <c r="D865" s="108" t="s">
        <v>406</v>
      </c>
      <c r="E865" s="112">
        <v>194740</v>
      </c>
      <c r="F865" s="113" t="s">
        <v>56</v>
      </c>
      <c r="G865" s="111"/>
      <c r="H865" s="111"/>
      <c r="I865" s="111"/>
      <c r="J865" s="111"/>
      <c r="K865" s="111"/>
      <c r="L865" s="111"/>
      <c r="M865" s="111"/>
    </row>
    <row r="866" spans="1:13" x14ac:dyDescent="0.35">
      <c r="A866" s="13" t="s">
        <v>6</v>
      </c>
      <c r="B866" s="106" t="s">
        <v>126</v>
      </c>
      <c r="C866" s="106" t="s">
        <v>6</v>
      </c>
      <c r="D866" s="107" t="s">
        <v>6</v>
      </c>
      <c r="E866" s="107" t="s">
        <v>6</v>
      </c>
      <c r="F866" s="106" t="s">
        <v>6</v>
      </c>
      <c r="G866" s="107" t="s">
        <v>6</v>
      </c>
      <c r="H866" s="108" t="s">
        <v>6</v>
      </c>
      <c r="I866" s="110"/>
      <c r="J866" s="114">
        <v>137392</v>
      </c>
      <c r="K866" s="111"/>
      <c r="L866" s="111"/>
      <c r="M866" s="111"/>
    </row>
    <row r="867" spans="1:13" x14ac:dyDescent="0.35">
      <c r="A867" s="11"/>
      <c r="B867" s="115" t="s">
        <v>127</v>
      </c>
      <c r="C867" s="116">
        <v>2</v>
      </c>
      <c r="D867" s="117">
        <v>68696</v>
      </c>
      <c r="E867" s="112">
        <v>137392</v>
      </c>
      <c r="F867" s="111"/>
      <c r="G867" s="111"/>
      <c r="H867" s="111"/>
      <c r="I867" s="111"/>
      <c r="J867" s="111"/>
      <c r="K867" s="111"/>
      <c r="L867" s="111"/>
      <c r="M867" s="111"/>
    </row>
    <row r="868" spans="1:13" x14ac:dyDescent="0.35">
      <c r="A868" s="11"/>
      <c r="B868" s="107" t="s">
        <v>51</v>
      </c>
      <c r="C868" s="111"/>
      <c r="D868" s="111"/>
      <c r="E868" s="111"/>
      <c r="F868" s="111"/>
      <c r="G868" s="111"/>
      <c r="H868" s="111"/>
      <c r="I868" s="111"/>
      <c r="J868" s="111"/>
      <c r="K868" s="111"/>
      <c r="L868" s="111"/>
      <c r="M868" s="111"/>
    </row>
    <row r="869" spans="1:13" x14ac:dyDescent="0.35">
      <c r="A869" s="11"/>
      <c r="B869" s="107" t="s">
        <v>59</v>
      </c>
      <c r="C869" s="112">
        <v>137392</v>
      </c>
      <c r="D869" s="113" t="s">
        <v>60</v>
      </c>
      <c r="E869" s="111"/>
      <c r="F869" s="111"/>
      <c r="G869" s="111"/>
      <c r="H869" s="111"/>
      <c r="I869" s="111"/>
      <c r="J869" s="111"/>
      <c r="K869" s="111"/>
      <c r="L869" s="111"/>
      <c r="M869" s="111"/>
    </row>
    <row r="870" spans="1:13" x14ac:dyDescent="0.35">
      <c r="A870" s="13" t="s">
        <v>6</v>
      </c>
      <c r="B870" s="106" t="s">
        <v>70</v>
      </c>
      <c r="C870" s="106" t="s">
        <v>6</v>
      </c>
      <c r="D870" s="107" t="s">
        <v>6</v>
      </c>
      <c r="E870" s="107" t="s">
        <v>6</v>
      </c>
      <c r="F870" s="106" t="s">
        <v>6</v>
      </c>
      <c r="G870" s="107" t="s">
        <v>6</v>
      </c>
      <c r="H870" s="108" t="s">
        <v>6</v>
      </c>
      <c r="I870" s="110"/>
      <c r="J870" s="114">
        <v>53529</v>
      </c>
      <c r="K870" s="111"/>
      <c r="L870" s="111"/>
      <c r="M870" s="111"/>
    </row>
    <row r="871" spans="1:13" x14ac:dyDescent="0.35">
      <c r="A871" s="11"/>
      <c r="B871" s="115" t="s">
        <v>71</v>
      </c>
      <c r="C871" s="116">
        <v>1</v>
      </c>
      <c r="D871" s="117">
        <v>53529</v>
      </c>
      <c r="E871" s="112">
        <v>53529</v>
      </c>
      <c r="F871" s="111"/>
      <c r="G871" s="111"/>
      <c r="H871" s="111"/>
      <c r="I871" s="111"/>
      <c r="J871" s="111"/>
      <c r="K871" s="111"/>
      <c r="L871" s="111"/>
      <c r="M871" s="111"/>
    </row>
    <row r="872" spans="1:13" x14ac:dyDescent="0.35">
      <c r="A872" s="11"/>
      <c r="B872" s="107" t="s">
        <v>51</v>
      </c>
      <c r="C872" s="111"/>
      <c r="D872" s="111"/>
      <c r="E872" s="111"/>
      <c r="F872" s="111"/>
      <c r="G872" s="111"/>
      <c r="H872" s="111"/>
      <c r="I872" s="111"/>
      <c r="J872" s="111"/>
      <c r="K872" s="111"/>
      <c r="L872" s="111"/>
      <c r="M872" s="111"/>
    </row>
    <row r="873" spans="1:13" x14ac:dyDescent="0.35">
      <c r="A873" s="11"/>
      <c r="B873" s="107" t="s">
        <v>59</v>
      </c>
      <c r="C873" s="112">
        <v>53529</v>
      </c>
      <c r="D873" s="113" t="s">
        <v>60</v>
      </c>
      <c r="E873" s="111"/>
      <c r="F873" s="111"/>
      <c r="G873" s="111"/>
      <c r="H873" s="111"/>
      <c r="I873" s="111"/>
      <c r="J873" s="111"/>
      <c r="K873" s="111"/>
      <c r="L873" s="111"/>
      <c r="M873" s="111"/>
    </row>
    <row r="874" spans="1:13" x14ac:dyDescent="0.35">
      <c r="A874" s="13" t="s">
        <v>6</v>
      </c>
      <c r="B874" s="106" t="s">
        <v>61</v>
      </c>
      <c r="C874" s="106" t="s">
        <v>6</v>
      </c>
      <c r="D874" s="107" t="s">
        <v>6</v>
      </c>
      <c r="E874" s="107" t="s">
        <v>6</v>
      </c>
      <c r="F874" s="106" t="s">
        <v>6</v>
      </c>
      <c r="G874" s="107" t="s">
        <v>6</v>
      </c>
      <c r="H874" s="108" t="s">
        <v>6</v>
      </c>
      <c r="I874" s="110"/>
      <c r="J874" s="114">
        <v>3819</v>
      </c>
      <c r="K874" s="111"/>
      <c r="L874" s="111"/>
      <c r="M874" s="111"/>
    </row>
    <row r="875" spans="1:13" ht="48" x14ac:dyDescent="0.35">
      <c r="A875" s="21"/>
      <c r="B875" s="118" t="s">
        <v>413</v>
      </c>
      <c r="C875" s="111"/>
      <c r="D875" s="111"/>
      <c r="E875" s="111"/>
      <c r="F875" s="111"/>
      <c r="G875" s="111"/>
      <c r="H875" s="111"/>
      <c r="I875" s="111"/>
      <c r="J875" s="111"/>
      <c r="K875" s="111"/>
      <c r="L875" s="111"/>
      <c r="M875" s="111"/>
    </row>
    <row r="876" spans="1:13" x14ac:dyDescent="0.35">
      <c r="A876" s="11">
        <v>43400</v>
      </c>
      <c r="B876" s="106" t="s">
        <v>414</v>
      </c>
      <c r="C876" s="106" t="s">
        <v>6</v>
      </c>
      <c r="D876" s="107" t="s">
        <v>6</v>
      </c>
      <c r="E876" s="107" t="s">
        <v>6</v>
      </c>
      <c r="F876" s="106" t="s">
        <v>6</v>
      </c>
      <c r="G876" s="106" t="s">
        <v>51</v>
      </c>
      <c r="H876" s="108" t="s">
        <v>415</v>
      </c>
      <c r="I876" s="109">
        <v>12400</v>
      </c>
      <c r="J876" s="110"/>
      <c r="K876" s="111"/>
      <c r="L876" s="111"/>
      <c r="M876" s="111"/>
    </row>
    <row r="877" spans="1:13" x14ac:dyDescent="0.35">
      <c r="A877" s="11"/>
      <c r="B877" s="107" t="s">
        <v>158</v>
      </c>
      <c r="C877" s="107" t="s">
        <v>416</v>
      </c>
      <c r="D877" s="108" t="s">
        <v>417</v>
      </c>
      <c r="E877" s="112">
        <v>12400</v>
      </c>
      <c r="F877" s="113" t="s">
        <v>56</v>
      </c>
      <c r="G877" s="111"/>
      <c r="H877" s="111"/>
      <c r="I877" s="111"/>
      <c r="J877" s="111"/>
      <c r="K877" s="111"/>
      <c r="L877" s="111"/>
      <c r="M877" s="111"/>
    </row>
    <row r="878" spans="1:13" x14ac:dyDescent="0.35">
      <c r="A878" s="13" t="s">
        <v>6</v>
      </c>
      <c r="B878" s="106" t="s">
        <v>76</v>
      </c>
      <c r="C878" s="106" t="s">
        <v>6</v>
      </c>
      <c r="D878" s="107" t="s">
        <v>6</v>
      </c>
      <c r="E878" s="107" t="s">
        <v>6</v>
      </c>
      <c r="F878" s="106" t="s">
        <v>6</v>
      </c>
      <c r="G878" s="107" t="s">
        <v>6</v>
      </c>
      <c r="H878" s="108" t="s">
        <v>6</v>
      </c>
      <c r="I878" s="110"/>
      <c r="J878" s="114">
        <v>6176</v>
      </c>
      <c r="K878" s="111"/>
      <c r="L878" s="111"/>
      <c r="M878" s="111"/>
    </row>
    <row r="879" spans="1:13" x14ac:dyDescent="0.35">
      <c r="A879" s="11"/>
      <c r="B879" s="115" t="s">
        <v>77</v>
      </c>
      <c r="C879" s="121">
        <v>20</v>
      </c>
      <c r="D879" s="122">
        <v>308.8</v>
      </c>
      <c r="E879" s="112">
        <v>6176</v>
      </c>
      <c r="F879" s="111"/>
      <c r="G879" s="111"/>
      <c r="H879" s="111"/>
      <c r="I879" s="111"/>
      <c r="J879" s="111"/>
      <c r="K879" s="111"/>
      <c r="L879" s="111"/>
      <c r="M879" s="111"/>
    </row>
    <row r="880" spans="1:13" x14ac:dyDescent="0.35">
      <c r="A880" s="11"/>
      <c r="B880" s="107" t="s">
        <v>51</v>
      </c>
      <c r="C880" s="111"/>
      <c r="D880" s="111"/>
      <c r="E880" s="111"/>
      <c r="F880" s="111"/>
      <c r="G880" s="111"/>
      <c r="H880" s="111"/>
      <c r="I880" s="111"/>
      <c r="J880" s="111"/>
      <c r="K880" s="111"/>
      <c r="L880" s="111"/>
      <c r="M880" s="111"/>
    </row>
    <row r="881" spans="1:13" x14ac:dyDescent="0.35">
      <c r="A881" s="11"/>
      <c r="B881" s="107" t="s">
        <v>154</v>
      </c>
      <c r="C881" s="112">
        <v>6176</v>
      </c>
      <c r="D881" s="113" t="s">
        <v>60</v>
      </c>
      <c r="E881" s="111"/>
      <c r="F881" s="111"/>
      <c r="G881" s="111"/>
      <c r="H881" s="111"/>
      <c r="I881" s="111"/>
      <c r="J881" s="111"/>
      <c r="K881" s="111"/>
      <c r="L881" s="111"/>
      <c r="M881" s="111"/>
    </row>
    <row r="882" spans="1:13" x14ac:dyDescent="0.35">
      <c r="A882" s="13" t="s">
        <v>6</v>
      </c>
      <c r="B882" s="106" t="s">
        <v>78</v>
      </c>
      <c r="C882" s="106" t="s">
        <v>6</v>
      </c>
      <c r="D882" s="107" t="s">
        <v>6</v>
      </c>
      <c r="E882" s="107" t="s">
        <v>6</v>
      </c>
      <c r="F882" s="106" t="s">
        <v>6</v>
      </c>
      <c r="G882" s="107" t="s">
        <v>6</v>
      </c>
      <c r="H882" s="108" t="s">
        <v>6</v>
      </c>
      <c r="I882" s="110"/>
      <c r="J882" s="114">
        <v>5980</v>
      </c>
      <c r="K882" s="111"/>
      <c r="L882" s="111"/>
      <c r="M882" s="111"/>
    </row>
    <row r="883" spans="1:13" x14ac:dyDescent="0.35">
      <c r="A883" s="11"/>
      <c r="B883" s="115" t="s">
        <v>79</v>
      </c>
      <c r="C883" s="121">
        <v>20</v>
      </c>
      <c r="D883" s="122">
        <v>299</v>
      </c>
      <c r="E883" s="112">
        <v>5980</v>
      </c>
      <c r="F883" s="111"/>
      <c r="G883" s="111"/>
      <c r="H883" s="111"/>
      <c r="I883" s="111"/>
      <c r="J883" s="111"/>
      <c r="K883" s="111"/>
      <c r="L883" s="111"/>
      <c r="M883" s="111"/>
    </row>
    <row r="884" spans="1:13" x14ac:dyDescent="0.35">
      <c r="A884" s="11"/>
      <c r="B884" s="107" t="s">
        <v>51</v>
      </c>
      <c r="C884" s="111"/>
      <c r="D884" s="111"/>
      <c r="E884" s="111"/>
      <c r="F884" s="111"/>
      <c r="G884" s="111"/>
      <c r="H884" s="111"/>
      <c r="I884" s="111"/>
      <c r="J884" s="111"/>
      <c r="K884" s="111"/>
      <c r="L884" s="111"/>
      <c r="M884" s="111"/>
    </row>
    <row r="885" spans="1:13" x14ac:dyDescent="0.35">
      <c r="A885" s="11"/>
      <c r="B885" s="107" t="s">
        <v>154</v>
      </c>
      <c r="C885" s="112">
        <v>5980</v>
      </c>
      <c r="D885" s="113" t="s">
        <v>60</v>
      </c>
      <c r="E885" s="111"/>
      <c r="F885" s="111"/>
      <c r="G885" s="111"/>
      <c r="H885" s="111"/>
      <c r="I885" s="111"/>
      <c r="J885" s="111"/>
      <c r="K885" s="111"/>
      <c r="L885" s="111"/>
      <c r="M885" s="111"/>
    </row>
    <row r="886" spans="1:13" x14ac:dyDescent="0.35">
      <c r="A886" s="13" t="s">
        <v>6</v>
      </c>
      <c r="B886" s="106" t="s">
        <v>61</v>
      </c>
      <c r="C886" s="106" t="s">
        <v>6</v>
      </c>
      <c r="D886" s="107" t="s">
        <v>6</v>
      </c>
      <c r="E886" s="107" t="s">
        <v>6</v>
      </c>
      <c r="F886" s="106" t="s">
        <v>6</v>
      </c>
      <c r="G886" s="107" t="s">
        <v>6</v>
      </c>
      <c r="H886" s="108" t="s">
        <v>6</v>
      </c>
      <c r="I886" s="110"/>
      <c r="J886" s="114">
        <v>244</v>
      </c>
      <c r="K886" s="111"/>
      <c r="L886" s="111"/>
      <c r="M886" s="111"/>
    </row>
    <row r="887" spans="1:13" ht="36" x14ac:dyDescent="0.35">
      <c r="A887" s="21"/>
      <c r="B887" s="118" t="s">
        <v>418</v>
      </c>
      <c r="C887" s="111"/>
      <c r="D887" s="111"/>
      <c r="E887" s="111"/>
      <c r="F887" s="111"/>
      <c r="G887" s="111"/>
      <c r="H887" s="111"/>
      <c r="I887" s="111"/>
      <c r="J887" s="111"/>
      <c r="K887" s="111"/>
      <c r="L887" s="111"/>
      <c r="M887" s="111"/>
    </row>
    <row r="888" spans="1:13" x14ac:dyDescent="0.35">
      <c r="A888" s="11">
        <v>43400</v>
      </c>
      <c r="B888" s="106" t="s">
        <v>419</v>
      </c>
      <c r="C888" s="106" t="s">
        <v>6</v>
      </c>
      <c r="D888" s="107" t="s">
        <v>6</v>
      </c>
      <c r="E888" s="107" t="s">
        <v>6</v>
      </c>
      <c r="F888" s="106" t="s">
        <v>6</v>
      </c>
      <c r="G888" s="106" t="s">
        <v>51</v>
      </c>
      <c r="H888" s="108" t="s">
        <v>420</v>
      </c>
      <c r="I888" s="109">
        <v>96600</v>
      </c>
      <c r="J888" s="110"/>
      <c r="K888" s="111"/>
      <c r="L888" s="111"/>
      <c r="M888" s="111"/>
    </row>
    <row r="889" spans="1:13" x14ac:dyDescent="0.35">
      <c r="A889" s="11"/>
      <c r="B889" s="107" t="s">
        <v>53</v>
      </c>
      <c r="C889" s="107" t="s">
        <v>421</v>
      </c>
      <c r="D889" s="108" t="s">
        <v>422</v>
      </c>
      <c r="E889" s="112">
        <v>96600</v>
      </c>
      <c r="F889" s="113" t="s">
        <v>56</v>
      </c>
      <c r="G889" s="111"/>
      <c r="H889" s="111"/>
      <c r="I889" s="111"/>
      <c r="J889" s="111"/>
      <c r="K889" s="111"/>
      <c r="L889" s="111"/>
      <c r="M889" s="111"/>
    </row>
    <row r="890" spans="1:13" x14ac:dyDescent="0.35">
      <c r="A890" s="13" t="s">
        <v>6</v>
      </c>
      <c r="B890" s="106" t="s">
        <v>364</v>
      </c>
      <c r="C890" s="106" t="s">
        <v>6</v>
      </c>
      <c r="D890" s="107" t="s">
        <v>6</v>
      </c>
      <c r="E890" s="107" t="s">
        <v>6</v>
      </c>
      <c r="F890" s="106" t="s">
        <v>6</v>
      </c>
      <c r="G890" s="107" t="s">
        <v>6</v>
      </c>
      <c r="H890" s="108" t="s">
        <v>6</v>
      </c>
      <c r="I890" s="110"/>
      <c r="J890" s="114">
        <v>94706</v>
      </c>
      <c r="K890" s="111"/>
      <c r="L890" s="111"/>
      <c r="M890" s="111"/>
    </row>
    <row r="891" spans="1:13" x14ac:dyDescent="0.35">
      <c r="A891" s="11"/>
      <c r="B891" s="115" t="s">
        <v>365</v>
      </c>
      <c r="C891" s="116">
        <v>2</v>
      </c>
      <c r="D891" s="117">
        <v>47353</v>
      </c>
      <c r="E891" s="112">
        <v>94706</v>
      </c>
      <c r="F891" s="111"/>
      <c r="G891" s="111"/>
      <c r="H891" s="111"/>
      <c r="I891" s="111"/>
      <c r="J891" s="111"/>
      <c r="K891" s="111"/>
      <c r="L891" s="111"/>
      <c r="M891" s="111"/>
    </row>
    <row r="892" spans="1:13" x14ac:dyDescent="0.35">
      <c r="A892" s="11"/>
      <c r="B892" s="107" t="s">
        <v>51</v>
      </c>
      <c r="C892" s="111"/>
      <c r="D892" s="111"/>
      <c r="E892" s="111"/>
      <c r="F892" s="111"/>
      <c r="G892" s="111"/>
      <c r="H892" s="111"/>
      <c r="I892" s="111"/>
      <c r="J892" s="111"/>
      <c r="K892" s="111"/>
      <c r="L892" s="111"/>
      <c r="M892" s="111"/>
    </row>
    <row r="893" spans="1:13" x14ac:dyDescent="0.35">
      <c r="A893" s="11"/>
      <c r="B893" s="107" t="s">
        <v>59</v>
      </c>
      <c r="C893" s="112">
        <v>94706</v>
      </c>
      <c r="D893" s="113" t="s">
        <v>60</v>
      </c>
      <c r="E893" s="111"/>
      <c r="F893" s="111"/>
      <c r="G893" s="111"/>
      <c r="H893" s="111"/>
      <c r="I893" s="111"/>
      <c r="J893" s="111"/>
      <c r="K893" s="111"/>
      <c r="L893" s="111"/>
      <c r="M893" s="111"/>
    </row>
    <row r="894" spans="1:13" x14ac:dyDescent="0.35">
      <c r="A894" s="13" t="s">
        <v>6</v>
      </c>
      <c r="B894" s="106" t="s">
        <v>61</v>
      </c>
      <c r="C894" s="106" t="s">
        <v>6</v>
      </c>
      <c r="D894" s="107" t="s">
        <v>6</v>
      </c>
      <c r="E894" s="107" t="s">
        <v>6</v>
      </c>
      <c r="F894" s="106" t="s">
        <v>6</v>
      </c>
      <c r="G894" s="107" t="s">
        <v>6</v>
      </c>
      <c r="H894" s="108" t="s">
        <v>6</v>
      </c>
      <c r="I894" s="110"/>
      <c r="J894" s="114">
        <v>1894</v>
      </c>
      <c r="K894" s="111"/>
      <c r="L894" s="111"/>
      <c r="M894" s="111"/>
    </row>
    <row r="895" spans="1:13" ht="36" x14ac:dyDescent="0.35">
      <c r="A895" s="21"/>
      <c r="B895" s="118" t="s">
        <v>423</v>
      </c>
      <c r="C895" s="111"/>
      <c r="D895" s="111"/>
      <c r="E895" s="111"/>
      <c r="F895" s="111"/>
      <c r="G895" s="111"/>
      <c r="H895" s="111"/>
      <c r="I895" s="111"/>
      <c r="J895" s="111"/>
      <c r="K895" s="111"/>
      <c r="L895" s="111"/>
      <c r="M895" s="111"/>
    </row>
    <row r="896" spans="1:13" x14ac:dyDescent="0.35">
      <c r="A896" s="11">
        <v>43400</v>
      </c>
      <c r="B896" s="106" t="s">
        <v>424</v>
      </c>
      <c r="C896" s="106" t="s">
        <v>6</v>
      </c>
      <c r="D896" s="107" t="s">
        <v>6</v>
      </c>
      <c r="E896" s="107" t="s">
        <v>6</v>
      </c>
      <c r="F896" s="106" t="s">
        <v>6</v>
      </c>
      <c r="G896" s="106" t="s">
        <v>51</v>
      </c>
      <c r="H896" s="108" t="s">
        <v>425</v>
      </c>
      <c r="I896" s="109">
        <v>4976</v>
      </c>
      <c r="J896" s="110"/>
      <c r="K896" s="111"/>
      <c r="L896" s="111"/>
      <c r="M896" s="111"/>
    </row>
    <row r="897" spans="1:13" x14ac:dyDescent="0.35">
      <c r="A897" s="11"/>
      <c r="B897" s="107" t="s">
        <v>53</v>
      </c>
      <c r="C897" s="107" t="s">
        <v>426</v>
      </c>
      <c r="D897" s="108" t="s">
        <v>422</v>
      </c>
      <c r="E897" s="112">
        <v>4976</v>
      </c>
      <c r="F897" s="113" t="s">
        <v>56</v>
      </c>
      <c r="G897" s="111"/>
      <c r="H897" s="111"/>
      <c r="I897" s="111"/>
      <c r="J897" s="111"/>
      <c r="K897" s="111"/>
      <c r="L897" s="111"/>
      <c r="M897" s="111"/>
    </row>
    <row r="898" spans="1:13" x14ac:dyDescent="0.35">
      <c r="A898" s="13" t="s">
        <v>6</v>
      </c>
      <c r="B898" s="106" t="s">
        <v>291</v>
      </c>
      <c r="C898" s="106" t="s">
        <v>6</v>
      </c>
      <c r="D898" s="107" t="s">
        <v>6</v>
      </c>
      <c r="E898" s="107" t="s">
        <v>6</v>
      </c>
      <c r="F898" s="106" t="s">
        <v>6</v>
      </c>
      <c r="G898" s="107" t="s">
        <v>6</v>
      </c>
      <c r="H898" s="108" t="s">
        <v>6</v>
      </c>
      <c r="I898" s="110"/>
      <c r="J898" s="114">
        <v>4878</v>
      </c>
      <c r="K898" s="111"/>
      <c r="L898" s="111"/>
      <c r="M898" s="111"/>
    </row>
    <row r="899" spans="1:13" x14ac:dyDescent="0.35">
      <c r="A899" s="11"/>
      <c r="B899" s="115" t="s">
        <v>292</v>
      </c>
      <c r="C899" s="121">
        <v>4</v>
      </c>
      <c r="D899" s="122">
        <v>1219.5</v>
      </c>
      <c r="E899" s="112">
        <v>4878</v>
      </c>
      <c r="F899" s="111"/>
      <c r="G899" s="111"/>
      <c r="H899" s="111"/>
      <c r="I899" s="111"/>
      <c r="J899" s="111"/>
      <c r="K899" s="111"/>
      <c r="L899" s="111"/>
      <c r="M899" s="111"/>
    </row>
    <row r="900" spans="1:13" x14ac:dyDescent="0.35">
      <c r="A900" s="11"/>
      <c r="B900" s="107" t="s">
        <v>51</v>
      </c>
      <c r="C900" s="111"/>
      <c r="D900" s="111"/>
      <c r="E900" s="111"/>
      <c r="F900" s="111"/>
      <c r="G900" s="111"/>
      <c r="H900" s="111"/>
      <c r="I900" s="111"/>
      <c r="J900" s="111"/>
      <c r="K900" s="111"/>
      <c r="L900" s="111"/>
      <c r="M900" s="111"/>
    </row>
    <row r="901" spans="1:13" x14ac:dyDescent="0.35">
      <c r="A901" s="11"/>
      <c r="B901" s="107" t="s">
        <v>59</v>
      </c>
      <c r="C901" s="112">
        <v>4878</v>
      </c>
      <c r="D901" s="113" t="s">
        <v>60</v>
      </c>
      <c r="E901" s="111"/>
      <c r="F901" s="111"/>
      <c r="G901" s="111"/>
      <c r="H901" s="111"/>
      <c r="I901" s="111"/>
      <c r="J901" s="111"/>
      <c r="K901" s="111"/>
      <c r="L901" s="111"/>
      <c r="M901" s="111"/>
    </row>
    <row r="902" spans="1:13" x14ac:dyDescent="0.35">
      <c r="A902" s="13" t="s">
        <v>6</v>
      </c>
      <c r="B902" s="106" t="s">
        <v>61</v>
      </c>
      <c r="C902" s="106" t="s">
        <v>6</v>
      </c>
      <c r="D902" s="107" t="s">
        <v>6</v>
      </c>
      <c r="E902" s="107" t="s">
        <v>6</v>
      </c>
      <c r="F902" s="106" t="s">
        <v>6</v>
      </c>
      <c r="G902" s="107" t="s">
        <v>6</v>
      </c>
      <c r="H902" s="108" t="s">
        <v>6</v>
      </c>
      <c r="I902" s="110"/>
      <c r="J902" s="114">
        <v>98</v>
      </c>
      <c r="K902" s="111"/>
      <c r="L902" s="111"/>
      <c r="M902" s="111"/>
    </row>
    <row r="903" spans="1:13" ht="36" x14ac:dyDescent="0.35">
      <c r="A903" s="21"/>
      <c r="B903" s="118" t="s">
        <v>427</v>
      </c>
      <c r="C903" s="111"/>
      <c r="D903" s="111"/>
      <c r="E903" s="111"/>
      <c r="F903" s="111"/>
      <c r="G903" s="111"/>
      <c r="H903" s="111"/>
      <c r="I903" s="111"/>
      <c r="J903" s="111"/>
      <c r="K903" s="111"/>
      <c r="L903" s="111"/>
      <c r="M903" s="111"/>
    </row>
    <row r="904" spans="1:13" x14ac:dyDescent="0.35">
      <c r="A904" s="11">
        <v>43400</v>
      </c>
      <c r="B904" s="106" t="s">
        <v>428</v>
      </c>
      <c r="C904" s="106" t="s">
        <v>6</v>
      </c>
      <c r="D904" s="107" t="s">
        <v>6</v>
      </c>
      <c r="E904" s="107" t="s">
        <v>6</v>
      </c>
      <c r="F904" s="106" t="s">
        <v>6</v>
      </c>
      <c r="G904" s="106" t="s">
        <v>51</v>
      </c>
      <c r="H904" s="108" t="s">
        <v>429</v>
      </c>
      <c r="I904" s="109">
        <v>300</v>
      </c>
      <c r="J904" s="110"/>
      <c r="K904" s="111"/>
      <c r="L904" s="111"/>
      <c r="M904" s="111"/>
    </row>
    <row r="905" spans="1:13" x14ac:dyDescent="0.35">
      <c r="A905" s="11"/>
      <c r="B905" s="107" t="s">
        <v>158</v>
      </c>
      <c r="C905" s="107" t="s">
        <v>430</v>
      </c>
      <c r="D905" s="108" t="s">
        <v>311</v>
      </c>
      <c r="E905" s="112">
        <v>300</v>
      </c>
      <c r="F905" s="113" t="s">
        <v>56</v>
      </c>
      <c r="G905" s="111"/>
      <c r="H905" s="111"/>
      <c r="I905" s="111"/>
      <c r="J905" s="111"/>
      <c r="K905" s="111"/>
      <c r="L905" s="111"/>
      <c r="M905" s="111"/>
    </row>
    <row r="906" spans="1:13" x14ac:dyDescent="0.35">
      <c r="A906" s="13" t="s">
        <v>6</v>
      </c>
      <c r="B906" s="106" t="s">
        <v>78</v>
      </c>
      <c r="C906" s="106" t="s">
        <v>6</v>
      </c>
      <c r="D906" s="107" t="s">
        <v>6</v>
      </c>
      <c r="E906" s="107" t="s">
        <v>6</v>
      </c>
      <c r="F906" s="106" t="s">
        <v>6</v>
      </c>
      <c r="G906" s="107" t="s">
        <v>6</v>
      </c>
      <c r="H906" s="108" t="s">
        <v>6</v>
      </c>
      <c r="I906" s="110"/>
      <c r="J906" s="114">
        <v>294</v>
      </c>
      <c r="K906" s="111"/>
      <c r="L906" s="111"/>
      <c r="M906" s="111"/>
    </row>
    <row r="907" spans="1:13" x14ac:dyDescent="0.35">
      <c r="A907" s="11"/>
      <c r="B907" s="115" t="s">
        <v>79</v>
      </c>
      <c r="C907" s="121">
        <v>1</v>
      </c>
      <c r="D907" s="122">
        <v>294</v>
      </c>
      <c r="E907" s="112">
        <v>294</v>
      </c>
      <c r="F907" s="111"/>
      <c r="G907" s="111"/>
      <c r="H907" s="111"/>
      <c r="I907" s="111"/>
      <c r="J907" s="111"/>
      <c r="K907" s="111"/>
      <c r="L907" s="111"/>
      <c r="M907" s="111"/>
    </row>
    <row r="908" spans="1:13" x14ac:dyDescent="0.35">
      <c r="A908" s="11"/>
      <c r="B908" s="107" t="s">
        <v>51</v>
      </c>
      <c r="C908" s="111"/>
      <c r="D908" s="111"/>
      <c r="E908" s="111"/>
      <c r="F908" s="111"/>
      <c r="G908" s="111"/>
      <c r="H908" s="111"/>
      <c r="I908" s="111"/>
      <c r="J908" s="111"/>
      <c r="K908" s="111"/>
      <c r="L908" s="111"/>
      <c r="M908" s="111"/>
    </row>
    <row r="909" spans="1:13" x14ac:dyDescent="0.35">
      <c r="A909" s="11"/>
      <c r="B909" s="107" t="s">
        <v>154</v>
      </c>
      <c r="C909" s="112">
        <v>294</v>
      </c>
      <c r="D909" s="113" t="s">
        <v>60</v>
      </c>
      <c r="E909" s="111"/>
      <c r="F909" s="111"/>
      <c r="G909" s="111"/>
      <c r="H909" s="111"/>
      <c r="I909" s="111"/>
      <c r="J909" s="111"/>
      <c r="K909" s="111"/>
      <c r="L909" s="111"/>
      <c r="M909" s="111"/>
    </row>
    <row r="910" spans="1:13" x14ac:dyDescent="0.35">
      <c r="A910" s="13" t="s">
        <v>6</v>
      </c>
      <c r="B910" s="106" t="s">
        <v>61</v>
      </c>
      <c r="C910" s="106" t="s">
        <v>6</v>
      </c>
      <c r="D910" s="107" t="s">
        <v>6</v>
      </c>
      <c r="E910" s="107" t="s">
        <v>6</v>
      </c>
      <c r="F910" s="106" t="s">
        <v>6</v>
      </c>
      <c r="G910" s="107" t="s">
        <v>6</v>
      </c>
      <c r="H910" s="108" t="s">
        <v>6</v>
      </c>
      <c r="I910" s="110"/>
      <c r="J910" s="114">
        <v>6</v>
      </c>
      <c r="K910" s="111"/>
      <c r="L910" s="111"/>
      <c r="M910" s="111"/>
    </row>
    <row r="911" spans="1:13" ht="36" x14ac:dyDescent="0.35">
      <c r="A911" s="21"/>
      <c r="B911" s="118" t="s">
        <v>431</v>
      </c>
      <c r="C911" s="111"/>
      <c r="D911" s="111"/>
      <c r="E911" s="111"/>
      <c r="F911" s="111"/>
      <c r="G911" s="111"/>
      <c r="H911" s="111"/>
      <c r="I911" s="111"/>
      <c r="J911" s="111"/>
      <c r="K911" s="111"/>
      <c r="L911" s="111"/>
      <c r="M911" s="111"/>
    </row>
    <row r="912" spans="1:13" x14ac:dyDescent="0.35">
      <c r="A912" s="11">
        <v>43400</v>
      </c>
      <c r="B912" s="106" t="s">
        <v>175</v>
      </c>
      <c r="C912" s="106" t="s">
        <v>6</v>
      </c>
      <c r="D912" s="107" t="s">
        <v>6</v>
      </c>
      <c r="E912" s="107" t="s">
        <v>6</v>
      </c>
      <c r="F912" s="106" t="s">
        <v>6</v>
      </c>
      <c r="G912" s="106" t="s">
        <v>51</v>
      </c>
      <c r="H912" s="108" t="s">
        <v>432</v>
      </c>
      <c r="I912" s="109">
        <v>56700</v>
      </c>
      <c r="J912" s="110"/>
      <c r="K912" s="111"/>
      <c r="L912" s="111"/>
      <c r="M912" s="111"/>
    </row>
    <row r="913" spans="1:13" x14ac:dyDescent="0.35">
      <c r="A913" s="11"/>
      <c r="B913" s="107" t="s">
        <v>53</v>
      </c>
      <c r="C913" s="107" t="s">
        <v>433</v>
      </c>
      <c r="D913" s="108" t="s">
        <v>422</v>
      </c>
      <c r="E913" s="112">
        <v>56700</v>
      </c>
      <c r="F913" s="113" t="s">
        <v>56</v>
      </c>
      <c r="G913" s="111"/>
      <c r="H913" s="111"/>
      <c r="I913" s="111"/>
      <c r="J913" s="111"/>
      <c r="K913" s="111"/>
      <c r="L913" s="111"/>
      <c r="M913" s="111"/>
    </row>
    <row r="914" spans="1:13" x14ac:dyDescent="0.35">
      <c r="A914" s="13" t="s">
        <v>6</v>
      </c>
      <c r="B914" s="106" t="s">
        <v>70</v>
      </c>
      <c r="C914" s="106" t="s">
        <v>6</v>
      </c>
      <c r="D914" s="107" t="s">
        <v>6</v>
      </c>
      <c r="E914" s="107" t="s">
        <v>6</v>
      </c>
      <c r="F914" s="106" t="s">
        <v>6</v>
      </c>
      <c r="G914" s="107" t="s">
        <v>6</v>
      </c>
      <c r="H914" s="108" t="s">
        <v>6</v>
      </c>
      <c r="I914" s="110"/>
      <c r="J914" s="114">
        <v>55588</v>
      </c>
      <c r="K914" s="111"/>
      <c r="L914" s="111"/>
      <c r="M914" s="111"/>
    </row>
    <row r="915" spans="1:13" x14ac:dyDescent="0.35">
      <c r="A915" s="11"/>
      <c r="B915" s="115" t="s">
        <v>71</v>
      </c>
      <c r="C915" s="116">
        <v>1</v>
      </c>
      <c r="D915" s="117">
        <v>55588</v>
      </c>
      <c r="E915" s="112">
        <v>55588</v>
      </c>
      <c r="F915" s="111"/>
      <c r="G915" s="111"/>
      <c r="H915" s="111"/>
      <c r="I915" s="111"/>
      <c r="J915" s="111"/>
      <c r="K915" s="111"/>
      <c r="L915" s="111"/>
      <c r="M915" s="111"/>
    </row>
    <row r="916" spans="1:13" x14ac:dyDescent="0.35">
      <c r="A916" s="11"/>
      <c r="B916" s="107" t="s">
        <v>51</v>
      </c>
      <c r="C916" s="111"/>
      <c r="D916" s="111"/>
      <c r="E916" s="111"/>
      <c r="F916" s="111"/>
      <c r="G916" s="111"/>
      <c r="H916" s="111"/>
      <c r="I916" s="111"/>
      <c r="J916" s="111"/>
      <c r="K916" s="111"/>
      <c r="L916" s="111"/>
      <c r="M916" s="111"/>
    </row>
    <row r="917" spans="1:13" x14ac:dyDescent="0.35">
      <c r="A917" s="11"/>
      <c r="B917" s="107" t="s">
        <v>59</v>
      </c>
      <c r="C917" s="112">
        <v>55588</v>
      </c>
      <c r="D917" s="113" t="s">
        <v>60</v>
      </c>
      <c r="E917" s="111"/>
      <c r="F917" s="111"/>
      <c r="G917" s="111"/>
      <c r="H917" s="111"/>
      <c r="I917" s="111"/>
      <c r="J917" s="111"/>
      <c r="K917" s="111"/>
      <c r="L917" s="111"/>
      <c r="M917" s="111"/>
    </row>
    <row r="918" spans="1:13" x14ac:dyDescent="0.35">
      <c r="A918" s="13" t="s">
        <v>6</v>
      </c>
      <c r="B918" s="106" t="s">
        <v>61</v>
      </c>
      <c r="C918" s="106" t="s">
        <v>6</v>
      </c>
      <c r="D918" s="107" t="s">
        <v>6</v>
      </c>
      <c r="E918" s="107" t="s">
        <v>6</v>
      </c>
      <c r="F918" s="106" t="s">
        <v>6</v>
      </c>
      <c r="G918" s="107" t="s">
        <v>6</v>
      </c>
      <c r="H918" s="108" t="s">
        <v>6</v>
      </c>
      <c r="I918" s="110"/>
      <c r="J918" s="114">
        <v>1112</v>
      </c>
      <c r="K918" s="111"/>
      <c r="L918" s="111"/>
      <c r="M918" s="111"/>
    </row>
    <row r="919" spans="1:13" ht="36" x14ac:dyDescent="0.35">
      <c r="A919" s="21"/>
      <c r="B919" s="118" t="s">
        <v>434</v>
      </c>
      <c r="C919" s="111"/>
      <c r="D919" s="111"/>
      <c r="E919" s="111"/>
      <c r="F919" s="111"/>
      <c r="G919" s="111"/>
      <c r="H919" s="111"/>
      <c r="I919" s="111"/>
      <c r="J919" s="111"/>
      <c r="K919" s="111"/>
      <c r="L919" s="111"/>
      <c r="M919" s="111"/>
    </row>
    <row r="920" spans="1:13" x14ac:dyDescent="0.35">
      <c r="A920" s="11">
        <v>43400</v>
      </c>
      <c r="B920" s="106" t="s">
        <v>435</v>
      </c>
      <c r="C920" s="106" t="s">
        <v>6</v>
      </c>
      <c r="D920" s="107" t="s">
        <v>6</v>
      </c>
      <c r="E920" s="107" t="s">
        <v>6</v>
      </c>
      <c r="F920" s="106" t="s">
        <v>6</v>
      </c>
      <c r="G920" s="106" t="s">
        <v>51</v>
      </c>
      <c r="H920" s="108" t="s">
        <v>436</v>
      </c>
      <c r="I920" s="109">
        <v>86360</v>
      </c>
      <c r="J920" s="110"/>
      <c r="K920" s="111"/>
      <c r="L920" s="111"/>
      <c r="M920" s="111"/>
    </row>
    <row r="921" spans="1:13" x14ac:dyDescent="0.35">
      <c r="A921" s="11"/>
      <c r="B921" s="107" t="s">
        <v>158</v>
      </c>
      <c r="C921" s="107" t="s">
        <v>437</v>
      </c>
      <c r="D921" s="108" t="s">
        <v>6</v>
      </c>
      <c r="E921" s="112">
        <v>50000</v>
      </c>
      <c r="F921" s="113" t="s">
        <v>56</v>
      </c>
      <c r="G921" s="111"/>
      <c r="H921" s="111"/>
      <c r="I921" s="111"/>
      <c r="J921" s="111"/>
      <c r="K921" s="111"/>
      <c r="L921" s="111"/>
      <c r="M921" s="111"/>
    </row>
    <row r="922" spans="1:13" x14ac:dyDescent="0.35">
      <c r="A922" s="11"/>
      <c r="B922" s="107" t="s">
        <v>53</v>
      </c>
      <c r="C922" s="107" t="s">
        <v>438</v>
      </c>
      <c r="D922" s="108" t="s">
        <v>422</v>
      </c>
      <c r="E922" s="112">
        <v>36360</v>
      </c>
      <c r="F922" s="113" t="s">
        <v>56</v>
      </c>
      <c r="G922" s="111"/>
      <c r="H922" s="111"/>
      <c r="I922" s="111"/>
      <c r="J922" s="111"/>
      <c r="K922" s="111"/>
      <c r="L922" s="111"/>
      <c r="M922" s="111"/>
    </row>
    <row r="923" spans="1:13" x14ac:dyDescent="0.35">
      <c r="A923" s="13" t="s">
        <v>6</v>
      </c>
      <c r="B923" s="106" t="s">
        <v>181</v>
      </c>
      <c r="C923" s="106" t="s">
        <v>6</v>
      </c>
      <c r="D923" s="107" t="s">
        <v>6</v>
      </c>
      <c r="E923" s="107" t="s">
        <v>6</v>
      </c>
      <c r="F923" s="106" t="s">
        <v>6</v>
      </c>
      <c r="G923" s="107" t="s">
        <v>6</v>
      </c>
      <c r="H923" s="108" t="s">
        <v>6</v>
      </c>
      <c r="I923" s="110"/>
      <c r="J923" s="114">
        <v>5392</v>
      </c>
      <c r="K923" s="111"/>
      <c r="L923" s="111"/>
      <c r="M923" s="111"/>
    </row>
    <row r="924" spans="1:13" x14ac:dyDescent="0.35">
      <c r="A924" s="11"/>
      <c r="B924" s="115" t="s">
        <v>182</v>
      </c>
      <c r="C924" s="121">
        <v>4</v>
      </c>
      <c r="D924" s="122">
        <v>1348</v>
      </c>
      <c r="E924" s="112">
        <v>5392</v>
      </c>
      <c r="F924" s="111"/>
      <c r="G924" s="111"/>
      <c r="H924" s="111"/>
      <c r="I924" s="111"/>
      <c r="J924" s="111"/>
      <c r="K924" s="111"/>
      <c r="L924" s="111"/>
      <c r="M924" s="111"/>
    </row>
    <row r="925" spans="1:13" x14ac:dyDescent="0.35">
      <c r="A925" s="11"/>
      <c r="B925" s="107" t="s">
        <v>51</v>
      </c>
      <c r="C925" s="111"/>
      <c r="D925" s="111"/>
      <c r="E925" s="111"/>
      <c r="F925" s="111"/>
      <c r="G925" s="111"/>
      <c r="H925" s="111"/>
      <c r="I925" s="111"/>
      <c r="J925" s="111"/>
      <c r="K925" s="111"/>
      <c r="L925" s="111"/>
      <c r="M925" s="111"/>
    </row>
    <row r="926" spans="1:13" x14ac:dyDescent="0.35">
      <c r="A926" s="11"/>
      <c r="B926" s="107" t="s">
        <v>59</v>
      </c>
      <c r="C926" s="112">
        <v>5392</v>
      </c>
      <c r="D926" s="113" t="s">
        <v>60</v>
      </c>
      <c r="E926" s="111"/>
      <c r="F926" s="111"/>
      <c r="G926" s="111"/>
      <c r="H926" s="111"/>
      <c r="I926" s="111"/>
      <c r="J926" s="111"/>
      <c r="K926" s="111"/>
      <c r="L926" s="111"/>
      <c r="M926" s="111"/>
    </row>
    <row r="927" spans="1:13" x14ac:dyDescent="0.35">
      <c r="A927" s="13" t="s">
        <v>6</v>
      </c>
      <c r="B927" s="106" t="s">
        <v>189</v>
      </c>
      <c r="C927" s="106" t="s">
        <v>6</v>
      </c>
      <c r="D927" s="107" t="s">
        <v>6</v>
      </c>
      <c r="E927" s="107" t="s">
        <v>6</v>
      </c>
      <c r="F927" s="106" t="s">
        <v>6</v>
      </c>
      <c r="G927" s="107" t="s">
        <v>6</v>
      </c>
      <c r="H927" s="108" t="s">
        <v>6</v>
      </c>
      <c r="I927" s="110"/>
      <c r="J927" s="114">
        <v>56373</v>
      </c>
      <c r="K927" s="111"/>
      <c r="L927" s="111"/>
      <c r="M927" s="111"/>
    </row>
    <row r="928" spans="1:13" x14ac:dyDescent="0.35">
      <c r="A928" s="11"/>
      <c r="B928" s="115" t="s">
        <v>190</v>
      </c>
      <c r="C928" s="116">
        <v>1</v>
      </c>
      <c r="D928" s="117">
        <v>56373</v>
      </c>
      <c r="E928" s="112">
        <v>56373</v>
      </c>
      <c r="F928" s="111"/>
      <c r="G928" s="111"/>
      <c r="H928" s="111"/>
      <c r="I928" s="111"/>
      <c r="J928" s="111"/>
      <c r="K928" s="111"/>
      <c r="L928" s="111"/>
      <c r="M928" s="111"/>
    </row>
    <row r="929" spans="1:13" x14ac:dyDescent="0.35">
      <c r="A929" s="11"/>
      <c r="B929" s="107" t="s">
        <v>51</v>
      </c>
      <c r="C929" s="111"/>
      <c r="D929" s="111"/>
      <c r="E929" s="111"/>
      <c r="F929" s="111"/>
      <c r="G929" s="111"/>
      <c r="H929" s="111"/>
      <c r="I929" s="111"/>
      <c r="J929" s="111"/>
      <c r="K929" s="111"/>
      <c r="L929" s="111"/>
      <c r="M929" s="111"/>
    </row>
    <row r="930" spans="1:13" x14ac:dyDescent="0.35">
      <c r="A930" s="11"/>
      <c r="B930" s="107" t="s">
        <v>59</v>
      </c>
      <c r="C930" s="112">
        <v>56373</v>
      </c>
      <c r="D930" s="113" t="s">
        <v>60</v>
      </c>
      <c r="E930" s="111"/>
      <c r="F930" s="111"/>
      <c r="G930" s="111"/>
      <c r="H930" s="111"/>
      <c r="I930" s="111"/>
      <c r="J930" s="111"/>
      <c r="K930" s="111"/>
      <c r="L930" s="111"/>
      <c r="M930" s="111"/>
    </row>
    <row r="931" spans="1:13" x14ac:dyDescent="0.35">
      <c r="A931" s="13" t="s">
        <v>6</v>
      </c>
      <c r="B931" s="106" t="s">
        <v>84</v>
      </c>
      <c r="C931" s="106" t="s">
        <v>6</v>
      </c>
      <c r="D931" s="107" t="s">
        <v>6</v>
      </c>
      <c r="E931" s="107" t="s">
        <v>6</v>
      </c>
      <c r="F931" s="106" t="s">
        <v>6</v>
      </c>
      <c r="G931" s="107" t="s">
        <v>6</v>
      </c>
      <c r="H931" s="108" t="s">
        <v>6</v>
      </c>
      <c r="I931" s="110"/>
      <c r="J931" s="114">
        <v>5490</v>
      </c>
      <c r="K931" s="111"/>
      <c r="L931" s="111"/>
      <c r="M931" s="111"/>
    </row>
    <row r="932" spans="1:13" x14ac:dyDescent="0.35">
      <c r="A932" s="11"/>
      <c r="B932" s="115" t="s">
        <v>85</v>
      </c>
      <c r="C932" s="121">
        <v>4</v>
      </c>
      <c r="D932" s="122">
        <v>1372.5</v>
      </c>
      <c r="E932" s="112">
        <v>5490</v>
      </c>
      <c r="F932" s="111"/>
      <c r="G932" s="111"/>
      <c r="H932" s="111"/>
      <c r="I932" s="111"/>
      <c r="J932" s="111"/>
      <c r="K932" s="111"/>
      <c r="L932" s="111"/>
      <c r="M932" s="111"/>
    </row>
    <row r="933" spans="1:13" x14ac:dyDescent="0.35">
      <c r="A933" s="11"/>
      <c r="B933" s="107" t="s">
        <v>51</v>
      </c>
      <c r="C933" s="111"/>
      <c r="D933" s="111"/>
      <c r="E933" s="111"/>
      <c r="F933" s="111"/>
      <c r="G933" s="111"/>
      <c r="H933" s="111"/>
      <c r="I933" s="111"/>
      <c r="J933" s="111"/>
      <c r="K933" s="111"/>
      <c r="L933" s="111"/>
      <c r="M933" s="111"/>
    </row>
    <row r="934" spans="1:13" x14ac:dyDescent="0.35">
      <c r="A934" s="11"/>
      <c r="B934" s="107" t="s">
        <v>59</v>
      </c>
      <c r="C934" s="112">
        <v>5490</v>
      </c>
      <c r="D934" s="113" t="s">
        <v>60</v>
      </c>
      <c r="E934" s="111"/>
      <c r="F934" s="111"/>
      <c r="G934" s="111"/>
      <c r="H934" s="111"/>
      <c r="I934" s="111"/>
      <c r="J934" s="111"/>
      <c r="K934" s="111"/>
      <c r="L934" s="111"/>
      <c r="M934" s="111"/>
    </row>
    <row r="935" spans="1:13" x14ac:dyDescent="0.35">
      <c r="A935" s="13" t="s">
        <v>6</v>
      </c>
      <c r="B935" s="106" t="s">
        <v>248</v>
      </c>
      <c r="C935" s="106" t="s">
        <v>6</v>
      </c>
      <c r="D935" s="107" t="s">
        <v>6</v>
      </c>
      <c r="E935" s="107" t="s">
        <v>6</v>
      </c>
      <c r="F935" s="106" t="s">
        <v>6</v>
      </c>
      <c r="G935" s="107" t="s">
        <v>6</v>
      </c>
      <c r="H935" s="108" t="s">
        <v>6</v>
      </c>
      <c r="I935" s="110"/>
      <c r="J935" s="114">
        <v>4627</v>
      </c>
      <c r="K935" s="111"/>
      <c r="L935" s="111"/>
      <c r="M935" s="111"/>
    </row>
    <row r="936" spans="1:13" x14ac:dyDescent="0.35">
      <c r="A936" s="11"/>
      <c r="B936" s="115" t="s">
        <v>249</v>
      </c>
      <c r="C936" s="121">
        <v>20</v>
      </c>
      <c r="D936" s="122">
        <v>231.35</v>
      </c>
      <c r="E936" s="112">
        <v>4627</v>
      </c>
      <c r="F936" s="111"/>
      <c r="G936" s="111"/>
      <c r="H936" s="111"/>
      <c r="I936" s="111"/>
      <c r="J936" s="111"/>
      <c r="K936" s="111"/>
      <c r="L936" s="111"/>
      <c r="M936" s="111"/>
    </row>
    <row r="937" spans="1:13" x14ac:dyDescent="0.35">
      <c r="A937" s="11"/>
      <c r="B937" s="107" t="s">
        <v>51</v>
      </c>
      <c r="C937" s="111"/>
      <c r="D937" s="111"/>
      <c r="E937" s="111"/>
      <c r="F937" s="111"/>
      <c r="G937" s="111"/>
      <c r="H937" s="111"/>
      <c r="I937" s="111"/>
      <c r="J937" s="111"/>
      <c r="K937" s="111"/>
      <c r="L937" s="111"/>
      <c r="M937" s="111"/>
    </row>
    <row r="938" spans="1:13" x14ac:dyDescent="0.35">
      <c r="A938" s="11"/>
      <c r="B938" s="107" t="s">
        <v>59</v>
      </c>
      <c r="C938" s="112">
        <v>4627</v>
      </c>
      <c r="D938" s="113" t="s">
        <v>60</v>
      </c>
      <c r="E938" s="111"/>
      <c r="F938" s="111"/>
      <c r="G938" s="111"/>
      <c r="H938" s="111"/>
      <c r="I938" s="111"/>
      <c r="J938" s="111"/>
      <c r="K938" s="111"/>
      <c r="L938" s="111"/>
      <c r="M938" s="111"/>
    </row>
    <row r="939" spans="1:13" x14ac:dyDescent="0.35">
      <c r="A939" s="13" t="s">
        <v>6</v>
      </c>
      <c r="B939" s="106" t="s">
        <v>66</v>
      </c>
      <c r="C939" s="106" t="s">
        <v>6</v>
      </c>
      <c r="D939" s="107" t="s">
        <v>6</v>
      </c>
      <c r="E939" s="107" t="s">
        <v>6</v>
      </c>
      <c r="F939" s="106" t="s">
        <v>6</v>
      </c>
      <c r="G939" s="107" t="s">
        <v>6</v>
      </c>
      <c r="H939" s="108" t="s">
        <v>6</v>
      </c>
      <c r="I939" s="110"/>
      <c r="J939" s="114">
        <v>7196</v>
      </c>
      <c r="K939" s="111"/>
      <c r="L939" s="111"/>
      <c r="M939" s="111"/>
    </row>
    <row r="940" spans="1:13" x14ac:dyDescent="0.35">
      <c r="A940" s="11"/>
      <c r="B940" s="115" t="s">
        <v>67</v>
      </c>
      <c r="C940" s="119">
        <v>1</v>
      </c>
      <c r="D940" s="120">
        <v>7196</v>
      </c>
      <c r="E940" s="112">
        <v>7196</v>
      </c>
      <c r="F940" s="111"/>
      <c r="G940" s="111"/>
      <c r="H940" s="111"/>
      <c r="I940" s="111"/>
      <c r="J940" s="111"/>
      <c r="K940" s="111"/>
      <c r="L940" s="111"/>
      <c r="M940" s="111"/>
    </row>
    <row r="941" spans="1:13" x14ac:dyDescent="0.35">
      <c r="A941" s="11"/>
      <c r="B941" s="107" t="s">
        <v>51</v>
      </c>
      <c r="C941" s="111"/>
      <c r="D941" s="111"/>
      <c r="E941" s="111"/>
      <c r="F941" s="111"/>
      <c r="G941" s="111"/>
      <c r="H941" s="111"/>
      <c r="I941" s="111"/>
      <c r="J941" s="111"/>
      <c r="K941" s="111"/>
      <c r="L941" s="111"/>
      <c r="M941" s="111"/>
    </row>
    <row r="942" spans="1:13" x14ac:dyDescent="0.35">
      <c r="A942" s="11"/>
      <c r="B942" s="107" t="s">
        <v>59</v>
      </c>
      <c r="C942" s="112">
        <v>7196</v>
      </c>
      <c r="D942" s="113" t="s">
        <v>60</v>
      </c>
      <c r="E942" s="111"/>
      <c r="F942" s="111"/>
      <c r="G942" s="111"/>
      <c r="H942" s="111"/>
      <c r="I942" s="111"/>
      <c r="J942" s="111"/>
      <c r="K942" s="111"/>
      <c r="L942" s="111"/>
      <c r="M942" s="111"/>
    </row>
    <row r="943" spans="1:13" x14ac:dyDescent="0.35">
      <c r="A943" s="13" t="s">
        <v>6</v>
      </c>
      <c r="B943" s="106" t="s">
        <v>302</v>
      </c>
      <c r="C943" s="106" t="s">
        <v>6</v>
      </c>
      <c r="D943" s="107" t="s">
        <v>6</v>
      </c>
      <c r="E943" s="107" t="s">
        <v>6</v>
      </c>
      <c r="F943" s="106" t="s">
        <v>6</v>
      </c>
      <c r="G943" s="107" t="s">
        <v>6</v>
      </c>
      <c r="H943" s="108" t="s">
        <v>6</v>
      </c>
      <c r="I943" s="110"/>
      <c r="J943" s="114">
        <v>5588</v>
      </c>
      <c r="K943" s="111"/>
      <c r="L943" s="111"/>
      <c r="M943" s="111"/>
    </row>
    <row r="944" spans="1:13" x14ac:dyDescent="0.35">
      <c r="A944" s="11"/>
      <c r="B944" s="115" t="s">
        <v>303</v>
      </c>
      <c r="C944" s="121">
        <v>4</v>
      </c>
      <c r="D944" s="122">
        <v>1397</v>
      </c>
      <c r="E944" s="112">
        <v>5588</v>
      </c>
      <c r="F944" s="111"/>
      <c r="G944" s="111"/>
      <c r="H944" s="111"/>
      <c r="I944" s="111"/>
      <c r="J944" s="111"/>
      <c r="K944" s="111"/>
      <c r="L944" s="111"/>
      <c r="M944" s="111"/>
    </row>
    <row r="945" spans="1:13" x14ac:dyDescent="0.35">
      <c r="A945" s="11"/>
      <c r="B945" s="107" t="s">
        <v>51</v>
      </c>
      <c r="C945" s="111"/>
      <c r="D945" s="111"/>
      <c r="E945" s="111"/>
      <c r="F945" s="111"/>
      <c r="G945" s="111"/>
      <c r="H945" s="111"/>
      <c r="I945" s="111"/>
      <c r="J945" s="111"/>
      <c r="K945" s="111"/>
      <c r="L945" s="111"/>
      <c r="M945" s="111"/>
    </row>
    <row r="946" spans="1:13" x14ac:dyDescent="0.35">
      <c r="A946" s="11"/>
      <c r="B946" s="107" t="s">
        <v>59</v>
      </c>
      <c r="C946" s="112">
        <v>5588</v>
      </c>
      <c r="D946" s="113" t="s">
        <v>60</v>
      </c>
      <c r="E946" s="111"/>
      <c r="F946" s="111"/>
      <c r="G946" s="111"/>
      <c r="H946" s="111"/>
      <c r="I946" s="111"/>
      <c r="J946" s="111"/>
      <c r="K946" s="111"/>
      <c r="L946" s="111"/>
      <c r="M946" s="111"/>
    </row>
    <row r="947" spans="1:13" x14ac:dyDescent="0.35">
      <c r="A947" s="13" t="s">
        <v>6</v>
      </c>
      <c r="B947" s="106" t="s">
        <v>61</v>
      </c>
      <c r="C947" s="106" t="s">
        <v>6</v>
      </c>
      <c r="D947" s="107" t="s">
        <v>6</v>
      </c>
      <c r="E947" s="107" t="s">
        <v>6</v>
      </c>
      <c r="F947" s="106" t="s">
        <v>6</v>
      </c>
      <c r="G947" s="107" t="s">
        <v>6</v>
      </c>
      <c r="H947" s="108" t="s">
        <v>6</v>
      </c>
      <c r="I947" s="110"/>
      <c r="J947" s="114">
        <v>1694</v>
      </c>
      <c r="K947" s="111"/>
      <c r="L947" s="111"/>
      <c r="M947" s="111"/>
    </row>
    <row r="948" spans="1:13" ht="72" x14ac:dyDescent="0.35">
      <c r="A948" s="21"/>
      <c r="B948" s="118" t="s">
        <v>439</v>
      </c>
      <c r="C948" s="111"/>
      <c r="D948" s="111"/>
      <c r="E948" s="111"/>
      <c r="F948" s="111"/>
      <c r="G948" s="111"/>
      <c r="H948" s="111"/>
      <c r="I948" s="111"/>
      <c r="J948" s="111"/>
      <c r="K948" s="111"/>
      <c r="L948" s="111"/>
      <c r="M948" s="111"/>
    </row>
    <row r="949" spans="1:13" x14ac:dyDescent="0.35">
      <c r="A949" s="11">
        <v>43400</v>
      </c>
      <c r="B949" s="106" t="s">
        <v>440</v>
      </c>
      <c r="C949" s="106" t="s">
        <v>6</v>
      </c>
      <c r="D949" s="107" t="s">
        <v>6</v>
      </c>
      <c r="E949" s="107" t="s">
        <v>6</v>
      </c>
      <c r="F949" s="106" t="s">
        <v>6</v>
      </c>
      <c r="G949" s="106" t="s">
        <v>51</v>
      </c>
      <c r="H949" s="108" t="s">
        <v>441</v>
      </c>
      <c r="I949" s="109">
        <v>121724</v>
      </c>
      <c r="J949" s="110"/>
      <c r="K949" s="111"/>
      <c r="L949" s="111"/>
      <c r="M949" s="111"/>
    </row>
    <row r="950" spans="1:13" x14ac:dyDescent="0.35">
      <c r="A950" s="11"/>
      <c r="B950" s="107" t="s">
        <v>53</v>
      </c>
      <c r="C950" s="107" t="s">
        <v>442</v>
      </c>
      <c r="D950" s="108" t="s">
        <v>422</v>
      </c>
      <c r="E950" s="112">
        <v>121724</v>
      </c>
      <c r="F950" s="113" t="s">
        <v>56</v>
      </c>
      <c r="G950" s="111"/>
      <c r="H950" s="111"/>
      <c r="I950" s="111"/>
      <c r="J950" s="111"/>
      <c r="K950" s="111"/>
      <c r="L950" s="111"/>
      <c r="M950" s="111"/>
    </row>
    <row r="951" spans="1:13" x14ac:dyDescent="0.35">
      <c r="A951" s="13" t="s">
        <v>6</v>
      </c>
      <c r="B951" s="106" t="s">
        <v>90</v>
      </c>
      <c r="C951" s="106" t="s">
        <v>6</v>
      </c>
      <c r="D951" s="107" t="s">
        <v>6</v>
      </c>
      <c r="E951" s="107" t="s">
        <v>6</v>
      </c>
      <c r="F951" s="106" t="s">
        <v>6</v>
      </c>
      <c r="G951" s="107" t="s">
        <v>6</v>
      </c>
      <c r="H951" s="108" t="s">
        <v>6</v>
      </c>
      <c r="I951" s="110"/>
      <c r="J951" s="114">
        <v>48941</v>
      </c>
      <c r="K951" s="111"/>
      <c r="L951" s="111"/>
      <c r="M951" s="111"/>
    </row>
    <row r="952" spans="1:13" x14ac:dyDescent="0.35">
      <c r="A952" s="11"/>
      <c r="B952" s="115" t="s">
        <v>91</v>
      </c>
      <c r="C952" s="121">
        <v>32</v>
      </c>
      <c r="D952" s="122">
        <v>1529.41</v>
      </c>
      <c r="E952" s="112">
        <v>48941</v>
      </c>
      <c r="F952" s="111"/>
      <c r="G952" s="111"/>
      <c r="H952" s="111"/>
      <c r="I952" s="111"/>
      <c r="J952" s="111"/>
      <c r="K952" s="111"/>
      <c r="L952" s="111"/>
      <c r="M952" s="111"/>
    </row>
    <row r="953" spans="1:13" x14ac:dyDescent="0.35">
      <c r="A953" s="11"/>
      <c r="B953" s="107" t="s">
        <v>51</v>
      </c>
      <c r="C953" s="111"/>
      <c r="D953" s="111"/>
      <c r="E953" s="111"/>
      <c r="F953" s="111"/>
      <c r="G953" s="111"/>
      <c r="H953" s="111"/>
      <c r="I953" s="111"/>
      <c r="J953" s="111"/>
      <c r="K953" s="111"/>
      <c r="L953" s="111"/>
      <c r="M953" s="111"/>
    </row>
    <row r="954" spans="1:13" x14ac:dyDescent="0.35">
      <c r="A954" s="11"/>
      <c r="B954" s="107" t="s">
        <v>59</v>
      </c>
      <c r="C954" s="112">
        <v>48941</v>
      </c>
      <c r="D954" s="113" t="s">
        <v>60</v>
      </c>
      <c r="E954" s="111"/>
      <c r="F954" s="111"/>
      <c r="G954" s="111"/>
      <c r="H954" s="111"/>
      <c r="I954" s="111"/>
      <c r="J954" s="111"/>
      <c r="K954" s="111"/>
      <c r="L954" s="111"/>
      <c r="M954" s="111"/>
    </row>
    <row r="955" spans="1:13" x14ac:dyDescent="0.35">
      <c r="A955" s="13" t="s">
        <v>6</v>
      </c>
      <c r="B955" s="106" t="s">
        <v>92</v>
      </c>
      <c r="C955" s="106" t="s">
        <v>6</v>
      </c>
      <c r="D955" s="107" t="s">
        <v>6</v>
      </c>
      <c r="E955" s="107" t="s">
        <v>6</v>
      </c>
      <c r="F955" s="106" t="s">
        <v>6</v>
      </c>
      <c r="G955" s="107" t="s">
        <v>6</v>
      </c>
      <c r="H955" s="108" t="s">
        <v>6</v>
      </c>
      <c r="I955" s="110"/>
      <c r="J955" s="114">
        <v>11847</v>
      </c>
      <c r="K955" s="111"/>
      <c r="L955" s="111"/>
      <c r="M955" s="111"/>
    </row>
    <row r="956" spans="1:13" x14ac:dyDescent="0.35">
      <c r="A956" s="11"/>
      <c r="B956" s="115" t="s">
        <v>93</v>
      </c>
      <c r="C956" s="119">
        <v>2</v>
      </c>
      <c r="D956" s="120">
        <v>5923.5</v>
      </c>
      <c r="E956" s="112">
        <v>11847</v>
      </c>
      <c r="F956" s="111"/>
      <c r="G956" s="111"/>
      <c r="H956" s="111"/>
      <c r="I956" s="111"/>
      <c r="J956" s="111"/>
      <c r="K956" s="111"/>
      <c r="L956" s="111"/>
      <c r="M956" s="111"/>
    </row>
    <row r="957" spans="1:13" x14ac:dyDescent="0.35">
      <c r="A957" s="11"/>
      <c r="B957" s="107" t="s">
        <v>51</v>
      </c>
      <c r="C957" s="111"/>
      <c r="D957" s="111"/>
      <c r="E957" s="111"/>
      <c r="F957" s="111"/>
      <c r="G957" s="111"/>
      <c r="H957" s="111"/>
      <c r="I957" s="111"/>
      <c r="J957" s="111"/>
      <c r="K957" s="111"/>
      <c r="L957" s="111"/>
      <c r="M957" s="111"/>
    </row>
    <row r="958" spans="1:13" x14ac:dyDescent="0.35">
      <c r="A958" s="11"/>
      <c r="B958" s="107" t="s">
        <v>59</v>
      </c>
      <c r="C958" s="112">
        <v>11847</v>
      </c>
      <c r="D958" s="113" t="s">
        <v>60</v>
      </c>
      <c r="E958" s="111"/>
      <c r="F958" s="111"/>
      <c r="G958" s="111"/>
      <c r="H958" s="111"/>
      <c r="I958" s="111"/>
      <c r="J958" s="111"/>
      <c r="K958" s="111"/>
      <c r="L958" s="111"/>
      <c r="M958" s="111"/>
    </row>
    <row r="959" spans="1:13" x14ac:dyDescent="0.35">
      <c r="A959" s="13" t="s">
        <v>6</v>
      </c>
      <c r="B959" s="106" t="s">
        <v>248</v>
      </c>
      <c r="C959" s="106" t="s">
        <v>6</v>
      </c>
      <c r="D959" s="107" t="s">
        <v>6</v>
      </c>
      <c r="E959" s="107" t="s">
        <v>6</v>
      </c>
      <c r="F959" s="106" t="s">
        <v>6</v>
      </c>
      <c r="G959" s="107" t="s">
        <v>6</v>
      </c>
      <c r="H959" s="108" t="s">
        <v>6</v>
      </c>
      <c r="I959" s="110"/>
      <c r="J959" s="114">
        <v>46275</v>
      </c>
      <c r="K959" s="111"/>
      <c r="L959" s="111"/>
      <c r="M959" s="111"/>
    </row>
    <row r="960" spans="1:13" x14ac:dyDescent="0.35">
      <c r="A960" s="11"/>
      <c r="B960" s="115" t="s">
        <v>249</v>
      </c>
      <c r="C960" s="121">
        <v>200</v>
      </c>
      <c r="D960" s="122">
        <v>231.38</v>
      </c>
      <c r="E960" s="112">
        <v>46275</v>
      </c>
      <c r="F960" s="111"/>
      <c r="G960" s="111"/>
      <c r="H960" s="111"/>
      <c r="I960" s="111"/>
      <c r="J960" s="111"/>
      <c r="K960" s="111"/>
      <c r="L960" s="111"/>
      <c r="M960" s="111"/>
    </row>
    <row r="961" spans="1:13" x14ac:dyDescent="0.35">
      <c r="A961" s="11"/>
      <c r="B961" s="107" t="s">
        <v>51</v>
      </c>
      <c r="C961" s="111"/>
      <c r="D961" s="111"/>
      <c r="E961" s="111"/>
      <c r="F961" s="111"/>
      <c r="G961" s="111"/>
      <c r="H961" s="111"/>
      <c r="I961" s="111"/>
      <c r="J961" s="111"/>
      <c r="K961" s="111"/>
      <c r="L961" s="111"/>
      <c r="M961" s="111"/>
    </row>
    <row r="962" spans="1:13" x14ac:dyDescent="0.35">
      <c r="A962" s="11"/>
      <c r="B962" s="107" t="s">
        <v>59</v>
      </c>
      <c r="C962" s="112">
        <v>46275</v>
      </c>
      <c r="D962" s="113" t="s">
        <v>60</v>
      </c>
      <c r="E962" s="111"/>
      <c r="F962" s="111"/>
      <c r="G962" s="111"/>
      <c r="H962" s="111"/>
      <c r="I962" s="111"/>
      <c r="J962" s="111"/>
      <c r="K962" s="111"/>
      <c r="L962" s="111"/>
      <c r="M962" s="111"/>
    </row>
    <row r="963" spans="1:13" x14ac:dyDescent="0.35">
      <c r="A963" s="13" t="s">
        <v>6</v>
      </c>
      <c r="B963" s="106" t="s">
        <v>68</v>
      </c>
      <c r="C963" s="106" t="s">
        <v>6</v>
      </c>
      <c r="D963" s="107" t="s">
        <v>6</v>
      </c>
      <c r="E963" s="107" t="s">
        <v>6</v>
      </c>
      <c r="F963" s="106" t="s">
        <v>6</v>
      </c>
      <c r="G963" s="107" t="s">
        <v>6</v>
      </c>
      <c r="H963" s="108" t="s">
        <v>6</v>
      </c>
      <c r="I963" s="110"/>
      <c r="J963" s="114">
        <v>12275</v>
      </c>
      <c r="K963" s="111"/>
      <c r="L963" s="111"/>
      <c r="M963" s="111"/>
    </row>
    <row r="964" spans="1:13" x14ac:dyDescent="0.35">
      <c r="A964" s="11"/>
      <c r="B964" s="115" t="s">
        <v>69</v>
      </c>
      <c r="C964" s="121">
        <v>8</v>
      </c>
      <c r="D964" s="122">
        <v>1534.38</v>
      </c>
      <c r="E964" s="112">
        <v>12275</v>
      </c>
      <c r="F964" s="111"/>
      <c r="G964" s="111"/>
      <c r="H964" s="111"/>
      <c r="I964" s="111"/>
      <c r="J964" s="111"/>
      <c r="K964" s="111"/>
      <c r="L964" s="111"/>
      <c r="M964" s="111"/>
    </row>
    <row r="965" spans="1:13" x14ac:dyDescent="0.35">
      <c r="A965" s="11"/>
      <c r="B965" s="107" t="s">
        <v>51</v>
      </c>
      <c r="C965" s="111"/>
      <c r="D965" s="111"/>
      <c r="E965" s="111"/>
      <c r="F965" s="111"/>
      <c r="G965" s="111"/>
      <c r="H965" s="111"/>
      <c r="I965" s="111"/>
      <c r="J965" s="111"/>
      <c r="K965" s="111"/>
      <c r="L965" s="111"/>
      <c r="M965" s="111"/>
    </row>
    <row r="966" spans="1:13" x14ac:dyDescent="0.35">
      <c r="A966" s="11"/>
      <c r="B966" s="107" t="s">
        <v>59</v>
      </c>
      <c r="C966" s="112">
        <v>12275</v>
      </c>
      <c r="D966" s="113" t="s">
        <v>60</v>
      </c>
      <c r="E966" s="111"/>
      <c r="F966" s="111"/>
      <c r="G966" s="111"/>
      <c r="H966" s="111"/>
      <c r="I966" s="111"/>
      <c r="J966" s="111"/>
      <c r="K966" s="111"/>
      <c r="L966" s="111"/>
      <c r="M966" s="111"/>
    </row>
    <row r="967" spans="1:13" x14ac:dyDescent="0.35">
      <c r="A967" s="13" t="s">
        <v>6</v>
      </c>
      <c r="B967" s="106" t="s">
        <v>61</v>
      </c>
      <c r="C967" s="106" t="s">
        <v>6</v>
      </c>
      <c r="D967" s="107" t="s">
        <v>6</v>
      </c>
      <c r="E967" s="107" t="s">
        <v>6</v>
      </c>
      <c r="F967" s="106" t="s">
        <v>6</v>
      </c>
      <c r="G967" s="107" t="s">
        <v>6</v>
      </c>
      <c r="H967" s="108" t="s">
        <v>6</v>
      </c>
      <c r="I967" s="110"/>
      <c r="J967" s="114">
        <v>2386</v>
      </c>
      <c r="K967" s="111"/>
      <c r="L967" s="111"/>
      <c r="M967" s="111"/>
    </row>
    <row r="968" spans="1:13" ht="60" x14ac:dyDescent="0.35">
      <c r="A968" s="21"/>
      <c r="B968" s="118" t="s">
        <v>443</v>
      </c>
      <c r="C968" s="111"/>
      <c r="D968" s="111"/>
      <c r="E968" s="111"/>
      <c r="F968" s="111"/>
      <c r="G968" s="111"/>
      <c r="H968" s="111"/>
      <c r="I968" s="111"/>
      <c r="J968" s="111"/>
      <c r="K968" s="111"/>
      <c r="L968" s="111"/>
      <c r="M968" s="111"/>
    </row>
    <row r="969" spans="1:13" x14ac:dyDescent="0.35">
      <c r="A969" s="11">
        <v>43401</v>
      </c>
      <c r="B969" s="106" t="s">
        <v>444</v>
      </c>
      <c r="C969" s="106" t="s">
        <v>6</v>
      </c>
      <c r="D969" s="107" t="s">
        <v>6</v>
      </c>
      <c r="E969" s="107" t="s">
        <v>6</v>
      </c>
      <c r="F969" s="106" t="s">
        <v>6</v>
      </c>
      <c r="G969" s="106" t="s">
        <v>51</v>
      </c>
      <c r="H969" s="108" t="s">
        <v>445</v>
      </c>
      <c r="I969" s="109">
        <v>9744</v>
      </c>
      <c r="J969" s="110"/>
      <c r="K969" s="111"/>
      <c r="L969" s="111"/>
      <c r="M969" s="111"/>
    </row>
    <row r="970" spans="1:13" x14ac:dyDescent="0.35">
      <c r="A970" s="11"/>
      <c r="B970" s="107" t="s">
        <v>53</v>
      </c>
      <c r="C970" s="107" t="s">
        <v>446</v>
      </c>
      <c r="D970" s="108" t="s">
        <v>447</v>
      </c>
      <c r="E970" s="112">
        <v>9744</v>
      </c>
      <c r="F970" s="113" t="s">
        <v>56</v>
      </c>
      <c r="G970" s="111"/>
      <c r="H970" s="111"/>
      <c r="I970" s="111"/>
      <c r="J970" s="111"/>
      <c r="K970" s="111"/>
      <c r="L970" s="111"/>
      <c r="M970" s="111"/>
    </row>
    <row r="971" spans="1:13" x14ac:dyDescent="0.35">
      <c r="A971" s="13" t="s">
        <v>6</v>
      </c>
      <c r="B971" s="106" t="s">
        <v>99</v>
      </c>
      <c r="C971" s="106" t="s">
        <v>6</v>
      </c>
      <c r="D971" s="107" t="s">
        <v>6</v>
      </c>
      <c r="E971" s="107" t="s">
        <v>6</v>
      </c>
      <c r="F971" s="106" t="s">
        <v>6</v>
      </c>
      <c r="G971" s="107" t="s">
        <v>6</v>
      </c>
      <c r="H971" s="108" t="s">
        <v>6</v>
      </c>
      <c r="I971" s="110"/>
      <c r="J971" s="114">
        <v>8333</v>
      </c>
      <c r="K971" s="111"/>
      <c r="L971" s="111"/>
      <c r="M971" s="111"/>
    </row>
    <row r="972" spans="1:13" x14ac:dyDescent="0.35">
      <c r="A972" s="11"/>
      <c r="B972" s="115" t="s">
        <v>100</v>
      </c>
      <c r="C972" s="119">
        <v>1</v>
      </c>
      <c r="D972" s="120">
        <v>8333</v>
      </c>
      <c r="E972" s="112">
        <v>8333</v>
      </c>
      <c r="F972" s="111"/>
      <c r="G972" s="111"/>
      <c r="H972" s="111"/>
      <c r="I972" s="111"/>
      <c r="J972" s="111"/>
      <c r="K972" s="111"/>
      <c r="L972" s="111"/>
      <c r="M972" s="111"/>
    </row>
    <row r="973" spans="1:13" x14ac:dyDescent="0.35">
      <c r="A973" s="11"/>
      <c r="B973" s="107" t="s">
        <v>51</v>
      </c>
      <c r="C973" s="111"/>
      <c r="D973" s="111"/>
      <c r="E973" s="111"/>
      <c r="F973" s="111"/>
      <c r="G973" s="111"/>
      <c r="H973" s="111"/>
      <c r="I973" s="111"/>
      <c r="J973" s="111"/>
      <c r="K973" s="111"/>
      <c r="L973" s="111"/>
      <c r="M973" s="111"/>
    </row>
    <row r="974" spans="1:13" x14ac:dyDescent="0.35">
      <c r="A974" s="11"/>
      <c r="B974" s="107" t="s">
        <v>59</v>
      </c>
      <c r="C974" s="112">
        <v>8333</v>
      </c>
      <c r="D974" s="113" t="s">
        <v>60</v>
      </c>
      <c r="E974" s="111"/>
      <c r="F974" s="111"/>
      <c r="G974" s="111"/>
      <c r="H974" s="111"/>
      <c r="I974" s="111"/>
      <c r="J974" s="111"/>
      <c r="K974" s="111"/>
      <c r="L974" s="111"/>
      <c r="M974" s="111"/>
    </row>
    <row r="975" spans="1:13" x14ac:dyDescent="0.35">
      <c r="A975" s="13" t="s">
        <v>6</v>
      </c>
      <c r="B975" s="106" t="s">
        <v>291</v>
      </c>
      <c r="C975" s="106" t="s">
        <v>6</v>
      </c>
      <c r="D975" s="107" t="s">
        <v>6</v>
      </c>
      <c r="E975" s="107" t="s">
        <v>6</v>
      </c>
      <c r="F975" s="106" t="s">
        <v>6</v>
      </c>
      <c r="G975" s="107" t="s">
        <v>6</v>
      </c>
      <c r="H975" s="108" t="s">
        <v>6</v>
      </c>
      <c r="I975" s="110"/>
      <c r="J975" s="114">
        <v>1220</v>
      </c>
      <c r="K975" s="111"/>
      <c r="L975" s="111"/>
      <c r="M975" s="111"/>
    </row>
    <row r="976" spans="1:13" x14ac:dyDescent="0.35">
      <c r="A976" s="11"/>
      <c r="B976" s="115" t="s">
        <v>292</v>
      </c>
      <c r="C976" s="121">
        <v>1</v>
      </c>
      <c r="D976" s="122">
        <v>1220</v>
      </c>
      <c r="E976" s="112">
        <v>1220</v>
      </c>
      <c r="F976" s="111"/>
      <c r="G976" s="111"/>
      <c r="H976" s="111"/>
      <c r="I976" s="111"/>
      <c r="J976" s="111"/>
      <c r="K976" s="111"/>
      <c r="L976" s="111"/>
      <c r="M976" s="111"/>
    </row>
    <row r="977" spans="1:13" x14ac:dyDescent="0.35">
      <c r="A977" s="11"/>
      <c r="B977" s="107" t="s">
        <v>51</v>
      </c>
      <c r="C977" s="111"/>
      <c r="D977" s="111"/>
      <c r="E977" s="111"/>
      <c r="F977" s="111"/>
      <c r="G977" s="111"/>
      <c r="H977" s="111"/>
      <c r="I977" s="111"/>
      <c r="J977" s="111"/>
      <c r="K977" s="111"/>
      <c r="L977" s="111"/>
      <c r="M977" s="111"/>
    </row>
    <row r="978" spans="1:13" x14ac:dyDescent="0.35">
      <c r="A978" s="11"/>
      <c r="B978" s="107" t="s">
        <v>59</v>
      </c>
      <c r="C978" s="112">
        <v>1220</v>
      </c>
      <c r="D978" s="113" t="s">
        <v>60</v>
      </c>
      <c r="E978" s="111"/>
      <c r="F978" s="111"/>
      <c r="G978" s="111"/>
      <c r="H978" s="111"/>
      <c r="I978" s="111"/>
      <c r="J978" s="111"/>
      <c r="K978" s="111"/>
      <c r="L978" s="111"/>
      <c r="M978" s="111"/>
    </row>
    <row r="979" spans="1:13" x14ac:dyDescent="0.35">
      <c r="A979" s="13" t="s">
        <v>6</v>
      </c>
      <c r="B979" s="106" t="s">
        <v>61</v>
      </c>
      <c r="C979" s="106" t="s">
        <v>6</v>
      </c>
      <c r="D979" s="107" t="s">
        <v>6</v>
      </c>
      <c r="E979" s="107" t="s">
        <v>6</v>
      </c>
      <c r="F979" s="106" t="s">
        <v>6</v>
      </c>
      <c r="G979" s="107" t="s">
        <v>6</v>
      </c>
      <c r="H979" s="108" t="s">
        <v>6</v>
      </c>
      <c r="I979" s="110"/>
      <c r="J979" s="114">
        <v>191</v>
      </c>
      <c r="K979" s="111"/>
      <c r="L979" s="111"/>
      <c r="M979" s="111"/>
    </row>
    <row r="980" spans="1:13" ht="36" x14ac:dyDescent="0.35">
      <c r="A980" s="21"/>
      <c r="B980" s="118" t="s">
        <v>448</v>
      </c>
      <c r="C980" s="111"/>
      <c r="D980" s="111"/>
      <c r="E980" s="111"/>
      <c r="F980" s="111"/>
      <c r="G980" s="111"/>
      <c r="H980" s="111"/>
      <c r="I980" s="111"/>
      <c r="J980" s="111"/>
      <c r="K980" s="111"/>
      <c r="L980" s="111"/>
      <c r="M980" s="111"/>
    </row>
    <row r="981" spans="1:13" x14ac:dyDescent="0.35">
      <c r="A981" s="11">
        <v>43401</v>
      </c>
      <c r="B981" s="106" t="s">
        <v>449</v>
      </c>
      <c r="C981" s="106" t="s">
        <v>6</v>
      </c>
      <c r="D981" s="107" t="s">
        <v>6</v>
      </c>
      <c r="E981" s="107" t="s">
        <v>6</v>
      </c>
      <c r="F981" s="106" t="s">
        <v>6</v>
      </c>
      <c r="G981" s="106" t="s">
        <v>51</v>
      </c>
      <c r="H981" s="108" t="s">
        <v>450</v>
      </c>
      <c r="I981" s="109">
        <v>6240</v>
      </c>
      <c r="J981" s="110"/>
      <c r="K981" s="111"/>
      <c r="L981" s="111"/>
      <c r="M981" s="111"/>
    </row>
    <row r="982" spans="1:13" x14ac:dyDescent="0.35">
      <c r="A982" s="11"/>
      <c r="B982" s="107" t="s">
        <v>53</v>
      </c>
      <c r="C982" s="107" t="s">
        <v>451</v>
      </c>
      <c r="D982" s="108" t="s">
        <v>447</v>
      </c>
      <c r="E982" s="112">
        <v>6240</v>
      </c>
      <c r="F982" s="113" t="s">
        <v>56</v>
      </c>
      <c r="G982" s="111"/>
      <c r="H982" s="111"/>
      <c r="I982" s="111"/>
      <c r="J982" s="111"/>
      <c r="K982" s="111"/>
      <c r="L982" s="111"/>
      <c r="M982" s="111"/>
    </row>
    <row r="983" spans="1:13" x14ac:dyDescent="0.35">
      <c r="A983" s="13" t="s">
        <v>6</v>
      </c>
      <c r="B983" s="106" t="s">
        <v>92</v>
      </c>
      <c r="C983" s="106" t="s">
        <v>6</v>
      </c>
      <c r="D983" s="107" t="s">
        <v>6</v>
      </c>
      <c r="E983" s="107" t="s">
        <v>6</v>
      </c>
      <c r="F983" s="106" t="s">
        <v>6</v>
      </c>
      <c r="G983" s="107" t="s">
        <v>6</v>
      </c>
      <c r="H983" s="108" t="s">
        <v>6</v>
      </c>
      <c r="I983" s="110"/>
      <c r="J983" s="114">
        <v>5882</v>
      </c>
      <c r="K983" s="111"/>
      <c r="L983" s="111"/>
      <c r="M983" s="111"/>
    </row>
    <row r="984" spans="1:13" x14ac:dyDescent="0.35">
      <c r="A984" s="11"/>
      <c r="B984" s="115" t="s">
        <v>93</v>
      </c>
      <c r="C984" s="119">
        <v>1</v>
      </c>
      <c r="D984" s="120">
        <v>5882</v>
      </c>
      <c r="E984" s="112">
        <v>5882</v>
      </c>
      <c r="F984" s="111"/>
      <c r="G984" s="111"/>
      <c r="H984" s="111"/>
      <c r="I984" s="111"/>
      <c r="J984" s="111"/>
      <c r="K984" s="111"/>
      <c r="L984" s="111"/>
      <c r="M984" s="111"/>
    </row>
    <row r="985" spans="1:13" x14ac:dyDescent="0.35">
      <c r="A985" s="11"/>
      <c r="B985" s="107" t="s">
        <v>51</v>
      </c>
      <c r="C985" s="111"/>
      <c r="D985" s="111"/>
      <c r="E985" s="111"/>
      <c r="F985" s="111"/>
      <c r="G985" s="111"/>
      <c r="H985" s="111"/>
      <c r="I985" s="111"/>
      <c r="J985" s="111"/>
      <c r="K985" s="111"/>
      <c r="L985" s="111"/>
      <c r="M985" s="111"/>
    </row>
    <row r="986" spans="1:13" x14ac:dyDescent="0.35">
      <c r="A986" s="11"/>
      <c r="B986" s="107" t="s">
        <v>59</v>
      </c>
      <c r="C986" s="112">
        <v>5882</v>
      </c>
      <c r="D986" s="113" t="s">
        <v>60</v>
      </c>
      <c r="E986" s="111"/>
      <c r="F986" s="111"/>
      <c r="G986" s="111"/>
      <c r="H986" s="111"/>
      <c r="I986" s="111"/>
      <c r="J986" s="111"/>
      <c r="K986" s="111"/>
      <c r="L986" s="111"/>
      <c r="M986" s="111"/>
    </row>
    <row r="987" spans="1:13" x14ac:dyDescent="0.35">
      <c r="A987" s="13" t="s">
        <v>6</v>
      </c>
      <c r="B987" s="106" t="s">
        <v>248</v>
      </c>
      <c r="C987" s="106" t="s">
        <v>6</v>
      </c>
      <c r="D987" s="107" t="s">
        <v>6</v>
      </c>
      <c r="E987" s="107" t="s">
        <v>6</v>
      </c>
      <c r="F987" s="106" t="s">
        <v>6</v>
      </c>
      <c r="G987" s="107" t="s">
        <v>6</v>
      </c>
      <c r="H987" s="108" t="s">
        <v>6</v>
      </c>
      <c r="I987" s="110"/>
      <c r="J987" s="114">
        <v>235</v>
      </c>
      <c r="K987" s="111"/>
      <c r="L987" s="111"/>
      <c r="M987" s="111"/>
    </row>
    <row r="988" spans="1:13" x14ac:dyDescent="0.35">
      <c r="A988" s="11"/>
      <c r="B988" s="115" t="s">
        <v>249</v>
      </c>
      <c r="C988" s="121">
        <v>1</v>
      </c>
      <c r="D988" s="122">
        <v>235</v>
      </c>
      <c r="E988" s="112">
        <v>235</v>
      </c>
      <c r="F988" s="111"/>
      <c r="G988" s="111"/>
      <c r="H988" s="111"/>
      <c r="I988" s="111"/>
      <c r="J988" s="111"/>
      <c r="K988" s="111"/>
      <c r="L988" s="111"/>
      <c r="M988" s="111"/>
    </row>
    <row r="989" spans="1:13" x14ac:dyDescent="0.35">
      <c r="A989" s="11"/>
      <c r="B989" s="107" t="s">
        <v>51</v>
      </c>
      <c r="C989" s="111"/>
      <c r="D989" s="111"/>
      <c r="E989" s="111"/>
      <c r="F989" s="111"/>
      <c r="G989" s="111"/>
      <c r="H989" s="111"/>
      <c r="I989" s="111"/>
      <c r="J989" s="111"/>
      <c r="K989" s="111"/>
      <c r="L989" s="111"/>
      <c r="M989" s="111"/>
    </row>
    <row r="990" spans="1:13" x14ac:dyDescent="0.35">
      <c r="A990" s="11"/>
      <c r="B990" s="107" t="s">
        <v>59</v>
      </c>
      <c r="C990" s="112">
        <v>235</v>
      </c>
      <c r="D990" s="113" t="s">
        <v>60</v>
      </c>
      <c r="E990" s="111"/>
      <c r="F990" s="111"/>
      <c r="G990" s="111"/>
      <c r="H990" s="111"/>
      <c r="I990" s="111"/>
      <c r="J990" s="111"/>
      <c r="K990" s="111"/>
      <c r="L990" s="111"/>
      <c r="M990" s="111"/>
    </row>
    <row r="991" spans="1:13" x14ac:dyDescent="0.35">
      <c r="A991" s="13" t="s">
        <v>6</v>
      </c>
      <c r="B991" s="106" t="s">
        <v>61</v>
      </c>
      <c r="C991" s="106" t="s">
        <v>6</v>
      </c>
      <c r="D991" s="107" t="s">
        <v>6</v>
      </c>
      <c r="E991" s="107" t="s">
        <v>6</v>
      </c>
      <c r="F991" s="106" t="s">
        <v>6</v>
      </c>
      <c r="G991" s="107" t="s">
        <v>6</v>
      </c>
      <c r="H991" s="108" t="s">
        <v>6</v>
      </c>
      <c r="I991" s="110"/>
      <c r="J991" s="114">
        <v>123</v>
      </c>
      <c r="K991" s="111"/>
      <c r="L991" s="111"/>
      <c r="M991" s="111"/>
    </row>
    <row r="992" spans="1:13" ht="48" x14ac:dyDescent="0.35">
      <c r="A992" s="21"/>
      <c r="B992" s="118" t="s">
        <v>452</v>
      </c>
      <c r="C992" s="111"/>
      <c r="D992" s="111"/>
      <c r="E992" s="111"/>
      <c r="F992" s="111"/>
      <c r="G992" s="111"/>
      <c r="H992" s="111"/>
      <c r="I992" s="111"/>
      <c r="J992" s="111"/>
      <c r="K992" s="111"/>
      <c r="L992" s="111"/>
      <c r="M992" s="111"/>
    </row>
    <row r="993" spans="1:13" x14ac:dyDescent="0.35">
      <c r="A993" s="11">
        <v>43401</v>
      </c>
      <c r="B993" s="106" t="s">
        <v>453</v>
      </c>
      <c r="C993" s="106" t="s">
        <v>6</v>
      </c>
      <c r="D993" s="107" t="s">
        <v>6</v>
      </c>
      <c r="E993" s="107" t="s">
        <v>6</v>
      </c>
      <c r="F993" s="106" t="s">
        <v>6</v>
      </c>
      <c r="G993" s="106" t="s">
        <v>51</v>
      </c>
      <c r="H993" s="108" t="s">
        <v>454</v>
      </c>
      <c r="I993" s="109">
        <v>92500</v>
      </c>
      <c r="J993" s="110"/>
      <c r="K993" s="111"/>
      <c r="L993" s="111"/>
      <c r="M993" s="111"/>
    </row>
    <row r="994" spans="1:13" x14ac:dyDescent="0.35">
      <c r="A994" s="11"/>
      <c r="B994" s="107" t="s">
        <v>53</v>
      </c>
      <c r="C994" s="107" t="s">
        <v>455</v>
      </c>
      <c r="D994" s="108" t="s">
        <v>456</v>
      </c>
      <c r="E994" s="112">
        <v>92500</v>
      </c>
      <c r="F994" s="113" t="s">
        <v>56</v>
      </c>
      <c r="G994" s="111"/>
      <c r="H994" s="111"/>
      <c r="I994" s="111"/>
      <c r="J994" s="111"/>
      <c r="K994" s="111"/>
      <c r="L994" s="111"/>
      <c r="M994" s="111"/>
    </row>
    <row r="995" spans="1:13" x14ac:dyDescent="0.35">
      <c r="A995" s="13" t="s">
        <v>6</v>
      </c>
      <c r="B995" s="106" t="s">
        <v>76</v>
      </c>
      <c r="C995" s="106" t="s">
        <v>6</v>
      </c>
      <c r="D995" s="107" t="s">
        <v>6</v>
      </c>
      <c r="E995" s="107" t="s">
        <v>6</v>
      </c>
      <c r="F995" s="106" t="s">
        <v>6</v>
      </c>
      <c r="G995" s="107" t="s">
        <v>6</v>
      </c>
      <c r="H995" s="108" t="s">
        <v>6</v>
      </c>
      <c r="I995" s="110"/>
      <c r="J995" s="114">
        <v>11765</v>
      </c>
      <c r="K995" s="111"/>
      <c r="L995" s="111"/>
      <c r="M995" s="111"/>
    </row>
    <row r="996" spans="1:13" x14ac:dyDescent="0.35">
      <c r="A996" s="11"/>
      <c r="B996" s="115" t="s">
        <v>77</v>
      </c>
      <c r="C996" s="121">
        <v>40</v>
      </c>
      <c r="D996" s="122">
        <v>294.13</v>
      </c>
      <c r="E996" s="112">
        <v>11765</v>
      </c>
      <c r="F996" s="111"/>
      <c r="G996" s="111"/>
      <c r="H996" s="111"/>
      <c r="I996" s="111"/>
      <c r="J996" s="111"/>
      <c r="K996" s="111"/>
      <c r="L996" s="111"/>
      <c r="M996" s="111"/>
    </row>
    <row r="997" spans="1:13" x14ac:dyDescent="0.35">
      <c r="A997" s="11"/>
      <c r="B997" s="107" t="s">
        <v>51</v>
      </c>
      <c r="C997" s="111"/>
      <c r="D997" s="111"/>
      <c r="E997" s="111"/>
      <c r="F997" s="111"/>
      <c r="G997" s="111"/>
      <c r="H997" s="111"/>
      <c r="I997" s="111"/>
      <c r="J997" s="111"/>
      <c r="K997" s="111"/>
      <c r="L997" s="111"/>
      <c r="M997" s="111"/>
    </row>
    <row r="998" spans="1:13" x14ac:dyDescent="0.35">
      <c r="A998" s="11"/>
      <c r="B998" s="107" t="s">
        <v>59</v>
      </c>
      <c r="C998" s="112">
        <v>11765</v>
      </c>
      <c r="D998" s="113" t="s">
        <v>60</v>
      </c>
      <c r="E998" s="111"/>
      <c r="F998" s="111"/>
      <c r="G998" s="111"/>
      <c r="H998" s="111"/>
      <c r="I998" s="111"/>
      <c r="J998" s="111"/>
      <c r="K998" s="111"/>
      <c r="L998" s="111"/>
      <c r="M998" s="111"/>
    </row>
    <row r="999" spans="1:13" x14ac:dyDescent="0.35">
      <c r="A999" s="13" t="s">
        <v>6</v>
      </c>
      <c r="B999" s="106" t="s">
        <v>181</v>
      </c>
      <c r="C999" s="106" t="s">
        <v>6</v>
      </c>
      <c r="D999" s="107" t="s">
        <v>6</v>
      </c>
      <c r="E999" s="107" t="s">
        <v>6</v>
      </c>
      <c r="F999" s="106" t="s">
        <v>6</v>
      </c>
      <c r="G999" s="107" t="s">
        <v>6</v>
      </c>
      <c r="H999" s="108" t="s">
        <v>6</v>
      </c>
      <c r="I999" s="110"/>
      <c r="J999" s="114">
        <v>10392</v>
      </c>
      <c r="K999" s="111"/>
      <c r="L999" s="111"/>
      <c r="M999" s="111"/>
    </row>
    <row r="1000" spans="1:13" x14ac:dyDescent="0.35">
      <c r="A1000" s="11"/>
      <c r="B1000" s="115" t="s">
        <v>182</v>
      </c>
      <c r="C1000" s="121">
        <v>8</v>
      </c>
      <c r="D1000" s="122">
        <v>1299</v>
      </c>
      <c r="E1000" s="112">
        <v>10392</v>
      </c>
      <c r="F1000" s="111"/>
      <c r="G1000" s="111"/>
      <c r="H1000" s="111"/>
      <c r="I1000" s="111"/>
      <c r="J1000" s="111"/>
      <c r="K1000" s="111"/>
      <c r="L1000" s="111"/>
      <c r="M1000" s="111"/>
    </row>
    <row r="1001" spans="1:13" x14ac:dyDescent="0.35">
      <c r="A1001" s="11"/>
      <c r="B1001" s="107" t="s">
        <v>51</v>
      </c>
      <c r="C1001" s="111"/>
      <c r="D1001" s="111"/>
      <c r="E1001" s="111"/>
      <c r="F1001" s="111"/>
      <c r="G1001" s="111"/>
      <c r="H1001" s="111"/>
      <c r="I1001" s="111"/>
      <c r="J1001" s="111"/>
      <c r="K1001" s="111"/>
      <c r="L1001" s="111"/>
      <c r="M1001" s="111"/>
    </row>
    <row r="1002" spans="1:13" x14ac:dyDescent="0.35">
      <c r="A1002" s="11"/>
      <c r="B1002" s="107" t="s">
        <v>59</v>
      </c>
      <c r="C1002" s="112">
        <v>10392</v>
      </c>
      <c r="D1002" s="113" t="s">
        <v>60</v>
      </c>
      <c r="E1002" s="111"/>
      <c r="F1002" s="111"/>
      <c r="G1002" s="111"/>
      <c r="H1002" s="111"/>
      <c r="I1002" s="111"/>
      <c r="J1002" s="111"/>
      <c r="K1002" s="111"/>
      <c r="L1002" s="111"/>
      <c r="M1002" s="111"/>
    </row>
    <row r="1003" spans="1:13" x14ac:dyDescent="0.35">
      <c r="A1003" s="13" t="s">
        <v>6</v>
      </c>
      <c r="B1003" s="106" t="s">
        <v>84</v>
      </c>
      <c r="C1003" s="106" t="s">
        <v>6</v>
      </c>
      <c r="D1003" s="107" t="s">
        <v>6</v>
      </c>
      <c r="E1003" s="107" t="s">
        <v>6</v>
      </c>
      <c r="F1003" s="106" t="s">
        <v>6</v>
      </c>
      <c r="G1003" s="107" t="s">
        <v>6</v>
      </c>
      <c r="H1003" s="108" t="s">
        <v>6</v>
      </c>
      <c r="I1003" s="110"/>
      <c r="J1003" s="114">
        <v>31765</v>
      </c>
      <c r="K1003" s="111"/>
      <c r="L1003" s="111"/>
      <c r="M1003" s="111"/>
    </row>
    <row r="1004" spans="1:13" x14ac:dyDescent="0.35">
      <c r="A1004" s="11"/>
      <c r="B1004" s="115" t="s">
        <v>85</v>
      </c>
      <c r="C1004" s="121">
        <v>24</v>
      </c>
      <c r="D1004" s="122">
        <v>1323.54</v>
      </c>
      <c r="E1004" s="112">
        <v>31765</v>
      </c>
      <c r="F1004" s="111"/>
      <c r="G1004" s="111"/>
      <c r="H1004" s="111"/>
      <c r="I1004" s="111"/>
      <c r="J1004" s="111"/>
      <c r="K1004" s="111"/>
      <c r="L1004" s="111"/>
      <c r="M1004" s="111"/>
    </row>
    <row r="1005" spans="1:13" x14ac:dyDescent="0.35">
      <c r="A1005" s="11"/>
      <c r="B1005" s="107" t="s">
        <v>51</v>
      </c>
      <c r="C1005" s="111"/>
      <c r="D1005" s="111"/>
      <c r="E1005" s="111"/>
      <c r="F1005" s="111"/>
      <c r="G1005" s="111"/>
      <c r="H1005" s="111"/>
      <c r="I1005" s="111"/>
      <c r="J1005" s="111"/>
      <c r="K1005" s="111"/>
      <c r="L1005" s="111"/>
      <c r="M1005" s="111"/>
    </row>
    <row r="1006" spans="1:13" x14ac:dyDescent="0.35">
      <c r="A1006" s="11"/>
      <c r="B1006" s="107" t="s">
        <v>59</v>
      </c>
      <c r="C1006" s="112">
        <v>31765</v>
      </c>
      <c r="D1006" s="113" t="s">
        <v>60</v>
      </c>
      <c r="E1006" s="111"/>
      <c r="F1006" s="111"/>
      <c r="G1006" s="111"/>
      <c r="H1006" s="111"/>
      <c r="I1006" s="111"/>
      <c r="J1006" s="111"/>
      <c r="K1006" s="111"/>
      <c r="L1006" s="111"/>
      <c r="M1006" s="111"/>
    </row>
    <row r="1007" spans="1:13" x14ac:dyDescent="0.35">
      <c r="A1007" s="13" t="s">
        <v>6</v>
      </c>
      <c r="B1007" s="106" t="s">
        <v>257</v>
      </c>
      <c r="C1007" s="106" t="s">
        <v>6</v>
      </c>
      <c r="D1007" s="107" t="s">
        <v>6</v>
      </c>
      <c r="E1007" s="107" t="s">
        <v>6</v>
      </c>
      <c r="F1007" s="106" t="s">
        <v>6</v>
      </c>
      <c r="G1007" s="107" t="s">
        <v>6</v>
      </c>
      <c r="H1007" s="108" t="s">
        <v>6</v>
      </c>
      <c r="I1007" s="110"/>
      <c r="J1007" s="114">
        <v>25784</v>
      </c>
      <c r="K1007" s="111"/>
      <c r="L1007" s="111"/>
      <c r="M1007" s="111"/>
    </row>
    <row r="1008" spans="1:13" x14ac:dyDescent="0.35">
      <c r="A1008" s="11"/>
      <c r="B1008" s="115" t="s">
        <v>258</v>
      </c>
      <c r="C1008" s="119">
        <v>5</v>
      </c>
      <c r="D1008" s="120">
        <v>5156.8</v>
      </c>
      <c r="E1008" s="112">
        <v>25784</v>
      </c>
      <c r="F1008" s="111"/>
      <c r="G1008" s="111"/>
      <c r="H1008" s="111"/>
      <c r="I1008" s="111"/>
      <c r="J1008" s="111"/>
      <c r="K1008" s="111"/>
      <c r="L1008" s="111"/>
      <c r="M1008" s="111"/>
    </row>
    <row r="1009" spans="1:13" x14ac:dyDescent="0.35">
      <c r="A1009" s="11"/>
      <c r="B1009" s="107" t="s">
        <v>51</v>
      </c>
      <c r="C1009" s="111"/>
      <c r="D1009" s="111"/>
      <c r="E1009" s="111"/>
      <c r="F1009" s="111"/>
      <c r="G1009" s="111"/>
      <c r="H1009" s="111"/>
      <c r="I1009" s="111"/>
      <c r="J1009" s="111"/>
      <c r="K1009" s="111"/>
      <c r="L1009" s="111"/>
      <c r="M1009" s="111"/>
    </row>
    <row r="1010" spans="1:13" x14ac:dyDescent="0.35">
      <c r="A1010" s="11"/>
      <c r="B1010" s="107" t="s">
        <v>59</v>
      </c>
      <c r="C1010" s="112">
        <v>25784</v>
      </c>
      <c r="D1010" s="113" t="s">
        <v>60</v>
      </c>
      <c r="E1010" s="111"/>
      <c r="F1010" s="111"/>
      <c r="G1010" s="111"/>
      <c r="H1010" s="111"/>
      <c r="I1010" s="111"/>
      <c r="J1010" s="111"/>
      <c r="K1010" s="111"/>
      <c r="L1010" s="111"/>
      <c r="M1010" s="111"/>
    </row>
    <row r="1011" spans="1:13" x14ac:dyDescent="0.35">
      <c r="A1011" s="13" t="s">
        <v>6</v>
      </c>
      <c r="B1011" s="106" t="s">
        <v>201</v>
      </c>
      <c r="C1011" s="106" t="s">
        <v>6</v>
      </c>
      <c r="D1011" s="107" t="s">
        <v>6</v>
      </c>
      <c r="E1011" s="107" t="s">
        <v>6</v>
      </c>
      <c r="F1011" s="106" t="s">
        <v>6</v>
      </c>
      <c r="G1011" s="107" t="s">
        <v>6</v>
      </c>
      <c r="H1011" s="108" t="s">
        <v>6</v>
      </c>
      <c r="I1011" s="110"/>
      <c r="J1011" s="114">
        <v>4706</v>
      </c>
      <c r="K1011" s="111"/>
      <c r="L1011" s="111"/>
      <c r="M1011" s="111"/>
    </row>
    <row r="1012" spans="1:13" x14ac:dyDescent="0.35">
      <c r="A1012" s="11"/>
      <c r="B1012" s="115" t="s">
        <v>202</v>
      </c>
      <c r="C1012" s="121">
        <v>20</v>
      </c>
      <c r="D1012" s="122">
        <v>235.3</v>
      </c>
      <c r="E1012" s="112">
        <v>4706</v>
      </c>
      <c r="F1012" s="111"/>
      <c r="G1012" s="111"/>
      <c r="H1012" s="111"/>
      <c r="I1012" s="111"/>
      <c r="J1012" s="111"/>
      <c r="K1012" s="111"/>
      <c r="L1012" s="111"/>
      <c r="M1012" s="111"/>
    </row>
    <row r="1013" spans="1:13" x14ac:dyDescent="0.35">
      <c r="A1013" s="11"/>
      <c r="B1013" s="107" t="s">
        <v>51</v>
      </c>
      <c r="C1013" s="111"/>
      <c r="D1013" s="111"/>
      <c r="E1013" s="111"/>
      <c r="F1013" s="111"/>
      <c r="G1013" s="111"/>
      <c r="H1013" s="111"/>
      <c r="I1013" s="111"/>
      <c r="J1013" s="111"/>
      <c r="K1013" s="111"/>
      <c r="L1013" s="111"/>
      <c r="M1013" s="111"/>
    </row>
    <row r="1014" spans="1:13" x14ac:dyDescent="0.35">
      <c r="A1014" s="11"/>
      <c r="B1014" s="107" t="s">
        <v>59</v>
      </c>
      <c r="C1014" s="112">
        <v>4706</v>
      </c>
      <c r="D1014" s="113" t="s">
        <v>60</v>
      </c>
      <c r="E1014" s="111"/>
      <c r="F1014" s="111"/>
      <c r="G1014" s="111"/>
      <c r="H1014" s="111"/>
      <c r="I1014" s="111"/>
      <c r="J1014" s="111"/>
      <c r="K1014" s="111"/>
      <c r="L1014" s="111"/>
      <c r="M1014" s="111"/>
    </row>
    <row r="1015" spans="1:13" x14ac:dyDescent="0.35">
      <c r="A1015" s="13" t="s">
        <v>6</v>
      </c>
      <c r="B1015" s="106" t="s">
        <v>293</v>
      </c>
      <c r="C1015" s="106" t="s">
        <v>6</v>
      </c>
      <c r="D1015" s="107" t="s">
        <v>6</v>
      </c>
      <c r="E1015" s="107" t="s">
        <v>6</v>
      </c>
      <c r="F1015" s="106" t="s">
        <v>6</v>
      </c>
      <c r="G1015" s="107" t="s">
        <v>6</v>
      </c>
      <c r="H1015" s="108" t="s">
        <v>6</v>
      </c>
      <c r="I1015" s="110"/>
      <c r="J1015" s="114">
        <v>6275</v>
      </c>
      <c r="K1015" s="111"/>
      <c r="L1015" s="111"/>
      <c r="M1015" s="111"/>
    </row>
    <row r="1016" spans="1:13" x14ac:dyDescent="0.35">
      <c r="A1016" s="11"/>
      <c r="B1016" s="115" t="s">
        <v>294</v>
      </c>
      <c r="C1016" s="121">
        <v>20</v>
      </c>
      <c r="D1016" s="122">
        <v>313.75</v>
      </c>
      <c r="E1016" s="112">
        <v>6275</v>
      </c>
      <c r="F1016" s="111"/>
      <c r="G1016" s="111"/>
      <c r="H1016" s="111"/>
      <c r="I1016" s="111"/>
      <c r="J1016" s="111"/>
      <c r="K1016" s="111"/>
      <c r="L1016" s="111"/>
      <c r="M1016" s="111"/>
    </row>
    <row r="1017" spans="1:13" x14ac:dyDescent="0.35">
      <c r="A1017" s="11"/>
      <c r="B1017" s="107" t="s">
        <v>51</v>
      </c>
      <c r="C1017" s="111"/>
      <c r="D1017" s="111"/>
      <c r="E1017" s="111"/>
      <c r="F1017" s="111"/>
      <c r="G1017" s="111"/>
      <c r="H1017" s="111"/>
      <c r="I1017" s="111"/>
      <c r="J1017" s="111"/>
      <c r="K1017" s="111"/>
      <c r="L1017" s="111"/>
      <c r="M1017" s="111"/>
    </row>
    <row r="1018" spans="1:13" x14ac:dyDescent="0.35">
      <c r="A1018" s="11"/>
      <c r="B1018" s="107" t="s">
        <v>59</v>
      </c>
      <c r="C1018" s="112">
        <v>6275</v>
      </c>
      <c r="D1018" s="113" t="s">
        <v>60</v>
      </c>
      <c r="E1018" s="111"/>
      <c r="F1018" s="111"/>
      <c r="G1018" s="111"/>
      <c r="H1018" s="111"/>
      <c r="I1018" s="111"/>
      <c r="J1018" s="111"/>
      <c r="K1018" s="111"/>
      <c r="L1018" s="111"/>
      <c r="M1018" s="111"/>
    </row>
    <row r="1019" spans="1:13" x14ac:dyDescent="0.35">
      <c r="A1019" s="13" t="s">
        <v>6</v>
      </c>
      <c r="B1019" s="106" t="s">
        <v>61</v>
      </c>
      <c r="C1019" s="106" t="s">
        <v>6</v>
      </c>
      <c r="D1019" s="107" t="s">
        <v>6</v>
      </c>
      <c r="E1019" s="107" t="s">
        <v>6</v>
      </c>
      <c r="F1019" s="106" t="s">
        <v>6</v>
      </c>
      <c r="G1019" s="107" t="s">
        <v>6</v>
      </c>
      <c r="H1019" s="108" t="s">
        <v>6</v>
      </c>
      <c r="I1019" s="110"/>
      <c r="J1019" s="114">
        <v>1813</v>
      </c>
      <c r="K1019" s="111"/>
      <c r="L1019" s="111"/>
      <c r="M1019" s="111"/>
    </row>
    <row r="1020" spans="1:13" ht="72" x14ac:dyDescent="0.35">
      <c r="A1020" s="21"/>
      <c r="B1020" s="118" t="s">
        <v>457</v>
      </c>
      <c r="C1020" s="111"/>
      <c r="D1020" s="111"/>
      <c r="E1020" s="111"/>
      <c r="F1020" s="111"/>
      <c r="G1020" s="111"/>
      <c r="H1020" s="111"/>
      <c r="I1020" s="111"/>
      <c r="J1020" s="111"/>
      <c r="K1020" s="111"/>
      <c r="L1020" s="111"/>
      <c r="M1020" s="111"/>
    </row>
    <row r="1021" spans="1:13" x14ac:dyDescent="0.35">
      <c r="A1021" s="11">
        <v>43401</v>
      </c>
      <c r="B1021" s="106" t="s">
        <v>458</v>
      </c>
      <c r="C1021" s="106" t="s">
        <v>6</v>
      </c>
      <c r="D1021" s="107" t="s">
        <v>6</v>
      </c>
      <c r="E1021" s="107" t="s">
        <v>6</v>
      </c>
      <c r="F1021" s="106" t="s">
        <v>6</v>
      </c>
      <c r="G1021" s="106" t="s">
        <v>51</v>
      </c>
      <c r="H1021" s="108" t="s">
        <v>459</v>
      </c>
      <c r="I1021" s="109">
        <v>50274</v>
      </c>
      <c r="J1021" s="110"/>
      <c r="K1021" s="111"/>
      <c r="L1021" s="111"/>
      <c r="M1021" s="111"/>
    </row>
    <row r="1022" spans="1:13" x14ac:dyDescent="0.35">
      <c r="A1022" s="11"/>
      <c r="B1022" s="107" t="s">
        <v>53</v>
      </c>
      <c r="C1022" s="107" t="s">
        <v>460</v>
      </c>
      <c r="D1022" s="108" t="s">
        <v>456</v>
      </c>
      <c r="E1022" s="112">
        <v>50274</v>
      </c>
      <c r="F1022" s="113" t="s">
        <v>56</v>
      </c>
      <c r="G1022" s="111"/>
      <c r="H1022" s="111"/>
      <c r="I1022" s="111"/>
      <c r="J1022" s="111"/>
      <c r="K1022" s="111"/>
      <c r="L1022" s="111"/>
      <c r="M1022" s="111"/>
    </row>
    <row r="1023" spans="1:13" x14ac:dyDescent="0.35">
      <c r="A1023" s="13" t="s">
        <v>6</v>
      </c>
      <c r="B1023" s="106" t="s">
        <v>461</v>
      </c>
      <c r="C1023" s="106" t="s">
        <v>6</v>
      </c>
      <c r="D1023" s="107" t="s">
        <v>6</v>
      </c>
      <c r="E1023" s="107" t="s">
        <v>6</v>
      </c>
      <c r="F1023" s="106" t="s">
        <v>6</v>
      </c>
      <c r="G1023" s="107" t="s">
        <v>6</v>
      </c>
      <c r="H1023" s="108" t="s">
        <v>6</v>
      </c>
      <c r="I1023" s="110"/>
      <c r="J1023" s="114">
        <v>49288</v>
      </c>
      <c r="K1023" s="111"/>
      <c r="L1023" s="111"/>
      <c r="M1023" s="111"/>
    </row>
    <row r="1024" spans="1:13" x14ac:dyDescent="0.35">
      <c r="A1024" s="11"/>
      <c r="B1024" s="115" t="s">
        <v>462</v>
      </c>
      <c r="C1024" s="116">
        <v>1</v>
      </c>
      <c r="D1024" s="117">
        <v>49288</v>
      </c>
      <c r="E1024" s="112">
        <v>49288</v>
      </c>
      <c r="F1024" s="111"/>
      <c r="G1024" s="111"/>
      <c r="H1024" s="111"/>
      <c r="I1024" s="111"/>
      <c r="J1024" s="111"/>
      <c r="K1024" s="111"/>
      <c r="L1024" s="111"/>
      <c r="M1024" s="111"/>
    </row>
    <row r="1025" spans="1:13" x14ac:dyDescent="0.35">
      <c r="A1025" s="11"/>
      <c r="B1025" s="107" t="s">
        <v>51</v>
      </c>
      <c r="C1025" s="111"/>
      <c r="D1025" s="111"/>
      <c r="E1025" s="111"/>
      <c r="F1025" s="111"/>
      <c r="G1025" s="111"/>
      <c r="H1025" s="111"/>
      <c r="I1025" s="111"/>
      <c r="J1025" s="111"/>
      <c r="K1025" s="111"/>
      <c r="L1025" s="111"/>
      <c r="M1025" s="111"/>
    </row>
    <row r="1026" spans="1:13" x14ac:dyDescent="0.35">
      <c r="A1026" s="11"/>
      <c r="B1026" s="107" t="s">
        <v>59</v>
      </c>
      <c r="C1026" s="112">
        <v>49288</v>
      </c>
      <c r="D1026" s="113" t="s">
        <v>60</v>
      </c>
      <c r="E1026" s="111"/>
      <c r="F1026" s="111"/>
      <c r="G1026" s="111"/>
      <c r="H1026" s="111"/>
      <c r="I1026" s="111"/>
      <c r="J1026" s="111"/>
      <c r="K1026" s="111"/>
      <c r="L1026" s="111"/>
      <c r="M1026" s="111"/>
    </row>
    <row r="1027" spans="1:13" x14ac:dyDescent="0.35">
      <c r="A1027" s="13" t="s">
        <v>6</v>
      </c>
      <c r="B1027" s="106" t="s">
        <v>61</v>
      </c>
      <c r="C1027" s="106" t="s">
        <v>6</v>
      </c>
      <c r="D1027" s="107" t="s">
        <v>6</v>
      </c>
      <c r="E1027" s="107" t="s">
        <v>6</v>
      </c>
      <c r="F1027" s="106" t="s">
        <v>6</v>
      </c>
      <c r="G1027" s="107" t="s">
        <v>6</v>
      </c>
      <c r="H1027" s="108" t="s">
        <v>6</v>
      </c>
      <c r="I1027" s="110"/>
      <c r="J1027" s="114">
        <v>986</v>
      </c>
      <c r="K1027" s="111"/>
      <c r="L1027" s="111"/>
      <c r="M1027" s="111"/>
    </row>
    <row r="1028" spans="1:13" ht="36" x14ac:dyDescent="0.35">
      <c r="A1028" s="21"/>
      <c r="B1028" s="118" t="s">
        <v>463</v>
      </c>
      <c r="C1028" s="111"/>
      <c r="D1028" s="111"/>
      <c r="E1028" s="111"/>
      <c r="F1028" s="111"/>
      <c r="G1028" s="111"/>
      <c r="H1028" s="111"/>
      <c r="I1028" s="111"/>
      <c r="J1028" s="111"/>
      <c r="K1028" s="111"/>
      <c r="L1028" s="111"/>
      <c r="M1028" s="111"/>
    </row>
    <row r="1029" spans="1:13" x14ac:dyDescent="0.35">
      <c r="A1029" s="11">
        <v>43401</v>
      </c>
      <c r="B1029" s="106" t="s">
        <v>357</v>
      </c>
      <c r="C1029" s="106" t="s">
        <v>6</v>
      </c>
      <c r="D1029" s="107" t="s">
        <v>6</v>
      </c>
      <c r="E1029" s="107" t="s">
        <v>6</v>
      </c>
      <c r="F1029" s="106" t="s">
        <v>6</v>
      </c>
      <c r="G1029" s="106" t="s">
        <v>51</v>
      </c>
      <c r="H1029" s="108" t="s">
        <v>464</v>
      </c>
      <c r="I1029" s="109">
        <v>26800</v>
      </c>
      <c r="J1029" s="110"/>
      <c r="K1029" s="111"/>
      <c r="L1029" s="111"/>
      <c r="M1029" s="111"/>
    </row>
    <row r="1030" spans="1:13" x14ac:dyDescent="0.35">
      <c r="A1030" s="11"/>
      <c r="B1030" s="107" t="s">
        <v>158</v>
      </c>
      <c r="C1030" s="107" t="s">
        <v>465</v>
      </c>
      <c r="D1030" s="108" t="s">
        <v>55</v>
      </c>
      <c r="E1030" s="112">
        <v>26800</v>
      </c>
      <c r="F1030" s="113" t="s">
        <v>56</v>
      </c>
      <c r="G1030" s="111"/>
      <c r="H1030" s="111"/>
      <c r="I1030" s="111"/>
      <c r="J1030" s="111"/>
      <c r="K1030" s="111"/>
      <c r="L1030" s="111"/>
      <c r="M1030" s="111"/>
    </row>
    <row r="1031" spans="1:13" x14ac:dyDescent="0.35">
      <c r="A1031" s="13" t="s">
        <v>6</v>
      </c>
      <c r="B1031" s="106" t="s">
        <v>257</v>
      </c>
      <c r="C1031" s="106" t="s">
        <v>6</v>
      </c>
      <c r="D1031" s="107" t="s">
        <v>6</v>
      </c>
      <c r="E1031" s="107" t="s">
        <v>6</v>
      </c>
      <c r="F1031" s="106" t="s">
        <v>6</v>
      </c>
      <c r="G1031" s="107" t="s">
        <v>6</v>
      </c>
      <c r="H1031" s="108" t="s">
        <v>6</v>
      </c>
      <c r="I1031" s="110"/>
      <c r="J1031" s="114">
        <v>26275</v>
      </c>
      <c r="K1031" s="111"/>
      <c r="L1031" s="111"/>
      <c r="M1031" s="111"/>
    </row>
    <row r="1032" spans="1:13" x14ac:dyDescent="0.35">
      <c r="A1032" s="11"/>
      <c r="B1032" s="115" t="s">
        <v>258</v>
      </c>
      <c r="C1032" s="119">
        <v>5</v>
      </c>
      <c r="D1032" s="120">
        <v>5255</v>
      </c>
      <c r="E1032" s="112">
        <v>26275</v>
      </c>
      <c r="F1032" s="111"/>
      <c r="G1032" s="111"/>
      <c r="H1032" s="111"/>
      <c r="I1032" s="111"/>
      <c r="J1032" s="111"/>
      <c r="K1032" s="111"/>
      <c r="L1032" s="111"/>
      <c r="M1032" s="111"/>
    </row>
    <row r="1033" spans="1:13" x14ac:dyDescent="0.35">
      <c r="A1033" s="11"/>
      <c r="B1033" s="107" t="s">
        <v>51</v>
      </c>
      <c r="C1033" s="111"/>
      <c r="D1033" s="111"/>
      <c r="E1033" s="111"/>
      <c r="F1033" s="111"/>
      <c r="G1033" s="111"/>
      <c r="H1033" s="111"/>
      <c r="I1033" s="111"/>
      <c r="J1033" s="111"/>
      <c r="K1033" s="111"/>
      <c r="L1033" s="111"/>
      <c r="M1033" s="111"/>
    </row>
    <row r="1034" spans="1:13" x14ac:dyDescent="0.35">
      <c r="A1034" s="11"/>
      <c r="B1034" s="107" t="s">
        <v>154</v>
      </c>
      <c r="C1034" s="112">
        <v>26275</v>
      </c>
      <c r="D1034" s="113" t="s">
        <v>60</v>
      </c>
      <c r="E1034" s="111"/>
      <c r="F1034" s="111"/>
      <c r="G1034" s="111"/>
      <c r="H1034" s="111"/>
      <c r="I1034" s="111"/>
      <c r="J1034" s="111"/>
      <c r="K1034" s="111"/>
      <c r="L1034" s="111"/>
      <c r="M1034" s="111"/>
    </row>
    <row r="1035" spans="1:13" x14ac:dyDescent="0.35">
      <c r="A1035" s="13" t="s">
        <v>6</v>
      </c>
      <c r="B1035" s="106" t="s">
        <v>61</v>
      </c>
      <c r="C1035" s="106" t="s">
        <v>6</v>
      </c>
      <c r="D1035" s="107" t="s">
        <v>6</v>
      </c>
      <c r="E1035" s="107" t="s">
        <v>6</v>
      </c>
      <c r="F1035" s="106" t="s">
        <v>6</v>
      </c>
      <c r="G1035" s="107" t="s">
        <v>6</v>
      </c>
      <c r="H1035" s="108" t="s">
        <v>6</v>
      </c>
      <c r="I1035" s="110"/>
      <c r="J1035" s="114">
        <v>525</v>
      </c>
      <c r="K1035" s="111"/>
      <c r="L1035" s="111"/>
      <c r="M1035" s="111"/>
    </row>
    <row r="1036" spans="1:13" ht="36" x14ac:dyDescent="0.35">
      <c r="A1036" s="21"/>
      <c r="B1036" s="118" t="s">
        <v>466</v>
      </c>
      <c r="C1036" s="111"/>
      <c r="D1036" s="111"/>
      <c r="E1036" s="111"/>
      <c r="F1036" s="111"/>
      <c r="G1036" s="111"/>
      <c r="H1036" s="111"/>
      <c r="I1036" s="111"/>
      <c r="J1036" s="111"/>
      <c r="K1036" s="111"/>
      <c r="L1036" s="111"/>
      <c r="M1036" s="111"/>
    </row>
    <row r="1037" spans="1:13" x14ac:dyDescent="0.35">
      <c r="A1037" s="469" t="s">
        <v>467</v>
      </c>
      <c r="B1037" s="469"/>
      <c r="C1037" s="469"/>
      <c r="D1037" s="469"/>
      <c r="E1037" s="469"/>
      <c r="F1037" s="469"/>
      <c r="G1037" s="469"/>
      <c r="H1037" s="469"/>
      <c r="I1037" s="469"/>
      <c r="J1037" s="469"/>
      <c r="K1037" s="469"/>
      <c r="L1037" s="41">
        <v>15372615</v>
      </c>
      <c r="M1037" s="42"/>
    </row>
  </sheetData>
  <mergeCells count="6">
    <mergeCell ref="A1037:K1037"/>
    <mergeCell ref="A1:C1"/>
    <mergeCell ref="A2:C2"/>
    <mergeCell ref="A3:C3"/>
    <mergeCell ref="A4:C4"/>
    <mergeCell ref="A266:D266"/>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50"/>
  <sheetViews>
    <sheetView topLeftCell="A40" workbookViewId="0">
      <selection activeCell="N49" sqref="N49"/>
    </sheetView>
  </sheetViews>
  <sheetFormatPr defaultRowHeight="14.5" x14ac:dyDescent="0.35"/>
  <cols>
    <col min="1" max="1" width="9" bestFit="1" customWidth="1"/>
    <col min="2" max="2" width="40" bestFit="1" customWidth="1"/>
    <col min="3" max="3" width="9.36328125" bestFit="1" customWidth="1"/>
    <col min="4" max="4" width="7.1796875" bestFit="1" customWidth="1"/>
    <col min="5" max="5" width="9" bestFit="1" customWidth="1"/>
    <col min="6" max="6" width="11.6328125" bestFit="1" customWidth="1"/>
    <col min="7" max="7" width="7.7265625" bestFit="1" customWidth="1"/>
    <col min="8" max="8" width="6.54296875" bestFit="1" customWidth="1"/>
    <col min="9" max="9" width="11.7265625" bestFit="1" customWidth="1"/>
    <col min="10" max="10" width="11.453125" style="204" bestFit="1" customWidth="1"/>
  </cols>
  <sheetData>
    <row r="1" spans="1:10" ht="15.5" x14ac:dyDescent="0.35">
      <c r="A1" s="470" t="s">
        <v>0</v>
      </c>
      <c r="B1" s="470"/>
      <c r="C1" s="470"/>
      <c r="D1" s="1"/>
      <c r="E1" s="1"/>
      <c r="F1" s="1"/>
      <c r="G1" s="1"/>
      <c r="H1" s="1"/>
      <c r="I1" s="1"/>
      <c r="J1" s="201"/>
    </row>
    <row r="2" spans="1:10" x14ac:dyDescent="0.35">
      <c r="A2" s="471" t="s">
        <v>1</v>
      </c>
      <c r="B2" s="471"/>
      <c r="C2" s="471"/>
      <c r="D2" s="1"/>
      <c r="E2" s="1"/>
      <c r="F2" s="1"/>
      <c r="G2" s="1"/>
      <c r="H2" s="1"/>
      <c r="I2" s="1"/>
      <c r="J2" s="201"/>
    </row>
    <row r="3" spans="1:10" ht="15.5" x14ac:dyDescent="0.35">
      <c r="A3" s="472" t="s">
        <v>2</v>
      </c>
      <c r="B3" s="472"/>
      <c r="C3" s="472"/>
      <c r="D3" s="1"/>
      <c r="E3" s="1"/>
      <c r="F3" s="1"/>
      <c r="G3" s="1"/>
      <c r="H3" s="1"/>
      <c r="I3" s="1"/>
      <c r="J3" s="201"/>
    </row>
    <row r="4" spans="1:10" x14ac:dyDescent="0.35">
      <c r="A4" s="475" t="s">
        <v>3</v>
      </c>
      <c r="B4" s="475"/>
      <c r="C4" s="475"/>
      <c r="D4" s="1"/>
      <c r="E4" s="1"/>
      <c r="F4" s="1"/>
      <c r="G4" s="1"/>
      <c r="H4" s="1"/>
      <c r="I4" s="1"/>
      <c r="J4" s="201"/>
    </row>
    <row r="5" spans="1:10" x14ac:dyDescent="0.35">
      <c r="A5" s="2" t="s">
        <v>4</v>
      </c>
      <c r="B5" s="3" t="s">
        <v>5</v>
      </c>
      <c r="C5" s="4" t="s">
        <v>6</v>
      </c>
      <c r="D5" s="5" t="s">
        <v>6</v>
      </c>
      <c r="E5" s="5" t="s">
        <v>6</v>
      </c>
      <c r="F5" s="4" t="s">
        <v>6</v>
      </c>
      <c r="G5" s="5" t="s">
        <v>7</v>
      </c>
      <c r="H5" s="2" t="s">
        <v>8</v>
      </c>
      <c r="I5" s="6" t="s">
        <v>9</v>
      </c>
      <c r="J5" s="202" t="s">
        <v>10</v>
      </c>
    </row>
    <row r="6" spans="1:10" x14ac:dyDescent="0.35">
      <c r="A6" s="7" t="s">
        <v>6</v>
      </c>
      <c r="B6" s="8" t="s">
        <v>6</v>
      </c>
      <c r="C6" s="9" t="s">
        <v>6</v>
      </c>
      <c r="D6" s="10" t="s">
        <v>6</v>
      </c>
      <c r="E6" s="10" t="s">
        <v>6</v>
      </c>
      <c r="F6" s="9" t="s">
        <v>6</v>
      </c>
      <c r="G6" s="10" t="s">
        <v>6</v>
      </c>
      <c r="H6" s="7" t="s">
        <v>6</v>
      </c>
      <c r="I6" s="7" t="s">
        <v>11</v>
      </c>
      <c r="J6" s="203" t="s">
        <v>11</v>
      </c>
    </row>
    <row r="7" spans="1:10" x14ac:dyDescent="0.35">
      <c r="A7" s="11">
        <v>43376</v>
      </c>
      <c r="B7" s="12" t="s">
        <v>12</v>
      </c>
      <c r="C7" s="12" t="s">
        <v>6</v>
      </c>
      <c r="D7" s="13" t="s">
        <v>6</v>
      </c>
      <c r="E7" s="13" t="s">
        <v>6</v>
      </c>
      <c r="F7" s="12" t="s">
        <v>6</v>
      </c>
      <c r="G7" s="12" t="s">
        <v>13</v>
      </c>
      <c r="H7" s="14" t="s">
        <v>14</v>
      </c>
      <c r="I7" s="15"/>
      <c r="J7" s="197">
        <v>516000</v>
      </c>
    </row>
    <row r="8" spans="1:10" x14ac:dyDescent="0.35">
      <c r="A8" s="475" t="s">
        <v>6</v>
      </c>
      <c r="B8" s="475"/>
      <c r="C8" s="13" t="s">
        <v>15</v>
      </c>
      <c r="D8" s="13" t="s">
        <v>16</v>
      </c>
      <c r="E8" s="11">
        <v>43373</v>
      </c>
      <c r="F8" s="17">
        <v>516000</v>
      </c>
      <c r="G8" s="1"/>
      <c r="H8" s="1"/>
      <c r="I8" s="1"/>
      <c r="J8" s="201"/>
    </row>
    <row r="9" spans="1:10" x14ac:dyDescent="0.35">
      <c r="A9" s="13" t="s">
        <v>6</v>
      </c>
      <c r="B9" s="12" t="s">
        <v>17</v>
      </c>
      <c r="C9" s="12" t="s">
        <v>6</v>
      </c>
      <c r="D9" s="13" t="s">
        <v>6</v>
      </c>
      <c r="E9" s="13" t="s">
        <v>6</v>
      </c>
      <c r="F9" s="12" t="s">
        <v>6</v>
      </c>
      <c r="G9" s="13" t="s">
        <v>6</v>
      </c>
      <c r="H9" s="14" t="s">
        <v>6</v>
      </c>
      <c r="I9" s="199">
        <v>516000</v>
      </c>
      <c r="J9" s="197"/>
    </row>
    <row r="10" spans="1:10" ht="48" x14ac:dyDescent="0.35">
      <c r="A10" s="11"/>
      <c r="B10" s="19" t="s">
        <v>18</v>
      </c>
      <c r="C10" s="1"/>
      <c r="D10" s="1"/>
      <c r="E10" s="1"/>
      <c r="F10" s="1"/>
      <c r="G10" s="1"/>
      <c r="H10" s="1"/>
      <c r="I10" s="1"/>
      <c r="J10" s="201"/>
    </row>
    <row r="11" spans="1:10" x14ac:dyDescent="0.35">
      <c r="A11" s="11">
        <v>43376</v>
      </c>
      <c r="B11" s="12" t="s">
        <v>12</v>
      </c>
      <c r="C11" s="12" t="s">
        <v>6</v>
      </c>
      <c r="D11" s="13" t="s">
        <v>6</v>
      </c>
      <c r="E11" s="13" t="s">
        <v>6</v>
      </c>
      <c r="F11" s="12" t="s">
        <v>6</v>
      </c>
      <c r="G11" s="12" t="s">
        <v>13</v>
      </c>
      <c r="H11" s="14" t="s">
        <v>19</v>
      </c>
      <c r="I11" s="15"/>
      <c r="J11" s="197">
        <v>271716</v>
      </c>
    </row>
    <row r="12" spans="1:10" x14ac:dyDescent="0.35">
      <c r="A12" s="475" t="s">
        <v>6</v>
      </c>
      <c r="B12" s="475"/>
      <c r="C12" s="13" t="s">
        <v>15</v>
      </c>
      <c r="D12" s="13" t="s">
        <v>20</v>
      </c>
      <c r="E12" s="11">
        <v>43375</v>
      </c>
      <c r="F12" s="17">
        <v>271716</v>
      </c>
      <c r="G12" s="1"/>
      <c r="H12" s="1"/>
      <c r="I12" s="1"/>
      <c r="J12" s="201"/>
    </row>
    <row r="13" spans="1:10" x14ac:dyDescent="0.35">
      <c r="A13" s="13" t="s">
        <v>6</v>
      </c>
      <c r="B13" s="12" t="s">
        <v>17</v>
      </c>
      <c r="C13" s="12" t="s">
        <v>6</v>
      </c>
      <c r="D13" s="13" t="s">
        <v>6</v>
      </c>
      <c r="E13" s="13" t="s">
        <v>6</v>
      </c>
      <c r="F13" s="12" t="s">
        <v>6</v>
      </c>
      <c r="G13" s="13" t="s">
        <v>6</v>
      </c>
      <c r="H13" s="14" t="s">
        <v>6</v>
      </c>
      <c r="I13" s="200">
        <v>271716</v>
      </c>
      <c r="J13" s="197"/>
    </row>
    <row r="14" spans="1:10" ht="48" x14ac:dyDescent="0.35">
      <c r="A14" s="11"/>
      <c r="B14" s="19" t="s">
        <v>21</v>
      </c>
      <c r="C14" s="1"/>
      <c r="D14" s="1"/>
      <c r="E14" s="1"/>
      <c r="F14" s="1"/>
      <c r="G14" s="1"/>
      <c r="H14" s="1"/>
      <c r="I14" s="1"/>
      <c r="J14" s="201"/>
    </row>
    <row r="15" spans="1:10" x14ac:dyDescent="0.35">
      <c r="A15" s="11">
        <v>43377</v>
      </c>
      <c r="B15" s="12" t="s">
        <v>12</v>
      </c>
      <c r="C15" s="12" t="s">
        <v>6</v>
      </c>
      <c r="D15" s="13" t="s">
        <v>6</v>
      </c>
      <c r="E15" s="13" t="s">
        <v>6</v>
      </c>
      <c r="F15" s="12" t="s">
        <v>6</v>
      </c>
      <c r="G15" s="12" t="s">
        <v>13</v>
      </c>
      <c r="H15" s="14" t="s">
        <v>22</v>
      </c>
      <c r="I15" s="15"/>
      <c r="J15" s="197">
        <v>1400000</v>
      </c>
    </row>
    <row r="16" spans="1:10" x14ac:dyDescent="0.35">
      <c r="A16" s="475" t="s">
        <v>6</v>
      </c>
      <c r="B16" s="475"/>
      <c r="C16" s="13" t="s">
        <v>15</v>
      </c>
      <c r="D16" s="13" t="s">
        <v>23</v>
      </c>
      <c r="E16" s="11">
        <v>43376</v>
      </c>
      <c r="F16" s="17">
        <v>1400000</v>
      </c>
      <c r="G16" s="1"/>
      <c r="H16" s="1"/>
      <c r="I16" s="1"/>
      <c r="J16" s="201"/>
    </row>
    <row r="17" spans="1:10" x14ac:dyDescent="0.35">
      <c r="A17" s="13" t="s">
        <v>6</v>
      </c>
      <c r="B17" s="12" t="s">
        <v>24</v>
      </c>
      <c r="C17" s="12" t="s">
        <v>6</v>
      </c>
      <c r="D17" s="13" t="s">
        <v>6</v>
      </c>
      <c r="E17" s="13" t="s">
        <v>6</v>
      </c>
      <c r="F17" s="12" t="s">
        <v>6</v>
      </c>
      <c r="G17" s="13" t="s">
        <v>6</v>
      </c>
      <c r="H17" s="14" t="s">
        <v>6</v>
      </c>
      <c r="I17" s="199">
        <v>1400000</v>
      </c>
      <c r="J17" s="197"/>
    </row>
    <row r="18" spans="1:10" x14ac:dyDescent="0.35">
      <c r="A18" s="475" t="s">
        <v>6</v>
      </c>
      <c r="B18" s="475"/>
      <c r="C18" s="13" t="s">
        <v>25</v>
      </c>
      <c r="D18" s="13" t="s">
        <v>23</v>
      </c>
      <c r="E18" s="11">
        <v>43376</v>
      </c>
      <c r="F18" s="198">
        <v>1400000</v>
      </c>
      <c r="G18" s="1"/>
      <c r="H18" s="1"/>
      <c r="I18" s="1"/>
      <c r="J18" s="201"/>
    </row>
    <row r="19" spans="1:10" ht="36" x14ac:dyDescent="0.35">
      <c r="A19" s="21"/>
      <c r="B19" s="19" t="s">
        <v>26</v>
      </c>
      <c r="C19" s="1"/>
      <c r="D19" s="1"/>
      <c r="E19" s="1"/>
      <c r="F19" s="1"/>
      <c r="G19" s="1"/>
      <c r="H19" s="1"/>
      <c r="I19" s="1"/>
      <c r="J19" s="201"/>
    </row>
    <row r="20" spans="1:10" x14ac:dyDescent="0.35">
      <c r="A20" s="11">
        <v>43377</v>
      </c>
      <c r="B20" s="12" t="s">
        <v>12</v>
      </c>
      <c r="C20" s="12" t="s">
        <v>6</v>
      </c>
      <c r="D20" s="13" t="s">
        <v>6</v>
      </c>
      <c r="E20" s="13" t="s">
        <v>6</v>
      </c>
      <c r="F20" s="12" t="s">
        <v>6</v>
      </c>
      <c r="G20" s="12" t="s">
        <v>13</v>
      </c>
      <c r="H20" s="14" t="s">
        <v>27</v>
      </c>
      <c r="I20" s="15"/>
      <c r="J20" s="197">
        <v>50000</v>
      </c>
    </row>
    <row r="21" spans="1:10" x14ac:dyDescent="0.35">
      <c r="A21" s="475" t="s">
        <v>6</v>
      </c>
      <c r="B21" s="475"/>
      <c r="C21" s="13" t="s">
        <v>15</v>
      </c>
      <c r="D21" s="13" t="s">
        <v>28</v>
      </c>
      <c r="E21" s="11">
        <v>43377</v>
      </c>
      <c r="F21" s="17">
        <v>50000</v>
      </c>
      <c r="G21" s="1"/>
      <c r="H21" s="1"/>
      <c r="I21" s="1"/>
      <c r="J21" s="201"/>
    </row>
    <row r="22" spans="1:10" x14ac:dyDescent="0.35">
      <c r="A22" s="13" t="s">
        <v>6</v>
      </c>
      <c r="B22" s="12" t="s">
        <v>17</v>
      </c>
      <c r="C22" s="12" t="s">
        <v>6</v>
      </c>
      <c r="D22" s="13" t="s">
        <v>6</v>
      </c>
      <c r="E22" s="13" t="s">
        <v>6</v>
      </c>
      <c r="F22" s="12" t="s">
        <v>6</v>
      </c>
      <c r="G22" s="13" t="s">
        <v>6</v>
      </c>
      <c r="H22" s="14" t="s">
        <v>6</v>
      </c>
      <c r="I22" s="199">
        <v>50000</v>
      </c>
      <c r="J22" s="197"/>
    </row>
    <row r="23" spans="1:10" ht="36" x14ac:dyDescent="0.35">
      <c r="A23" s="11"/>
      <c r="B23" s="19" t="s">
        <v>29</v>
      </c>
      <c r="C23" s="1"/>
      <c r="D23" s="1"/>
      <c r="E23" s="1"/>
      <c r="F23" s="1"/>
      <c r="G23" s="1"/>
      <c r="H23" s="1"/>
      <c r="I23" s="1"/>
      <c r="J23" s="201"/>
    </row>
    <row r="24" spans="1:10" x14ac:dyDescent="0.35">
      <c r="A24" s="11">
        <v>43377</v>
      </c>
      <c r="B24" s="12" t="s">
        <v>17</v>
      </c>
      <c r="C24" s="12" t="s">
        <v>6</v>
      </c>
      <c r="D24" s="13" t="s">
        <v>6</v>
      </c>
      <c r="E24" s="13" t="s">
        <v>6</v>
      </c>
      <c r="F24" s="12" t="s">
        <v>6</v>
      </c>
      <c r="G24" s="12" t="s">
        <v>13</v>
      </c>
      <c r="H24" s="14" t="s">
        <v>30</v>
      </c>
      <c r="I24" s="15"/>
      <c r="J24" s="197">
        <v>75000</v>
      </c>
    </row>
    <row r="25" spans="1:10" x14ac:dyDescent="0.35">
      <c r="A25" s="13" t="s">
        <v>6</v>
      </c>
      <c r="B25" s="12" t="s">
        <v>24</v>
      </c>
      <c r="C25" s="12" t="s">
        <v>6</v>
      </c>
      <c r="D25" s="13" t="s">
        <v>6</v>
      </c>
      <c r="E25" s="13" t="s">
        <v>6</v>
      </c>
      <c r="F25" s="12" t="s">
        <v>6</v>
      </c>
      <c r="G25" s="13" t="s">
        <v>6</v>
      </c>
      <c r="H25" s="14" t="s">
        <v>6</v>
      </c>
      <c r="I25" s="199">
        <v>75000</v>
      </c>
      <c r="J25" s="197"/>
    </row>
    <row r="26" spans="1:10" x14ac:dyDescent="0.35">
      <c r="A26" s="475" t="s">
        <v>6</v>
      </c>
      <c r="B26" s="475"/>
      <c r="C26" s="13" t="s">
        <v>17</v>
      </c>
      <c r="D26" s="13" t="s">
        <v>6</v>
      </c>
      <c r="E26" s="11">
        <v>43377</v>
      </c>
      <c r="F26" s="20">
        <v>75000</v>
      </c>
      <c r="G26" s="1"/>
      <c r="H26" s="1"/>
      <c r="I26" s="1"/>
      <c r="J26" s="201"/>
    </row>
    <row r="27" spans="1:10" ht="24" x14ac:dyDescent="0.35">
      <c r="A27" s="21"/>
      <c r="B27" s="19" t="s">
        <v>31</v>
      </c>
      <c r="C27" s="1"/>
      <c r="D27" s="1"/>
      <c r="E27" s="1"/>
      <c r="F27" s="1"/>
      <c r="G27" s="1"/>
      <c r="H27" s="1"/>
      <c r="I27" s="1"/>
      <c r="J27" s="201"/>
    </row>
    <row r="28" spans="1:10" x14ac:dyDescent="0.35">
      <c r="A28" s="11">
        <v>43381</v>
      </c>
      <c r="B28" s="12" t="s">
        <v>12</v>
      </c>
      <c r="C28" s="12" t="s">
        <v>6</v>
      </c>
      <c r="D28" s="13" t="s">
        <v>6</v>
      </c>
      <c r="E28" s="13" t="s">
        <v>6</v>
      </c>
      <c r="F28" s="12" t="s">
        <v>6</v>
      </c>
      <c r="G28" s="12" t="s">
        <v>13</v>
      </c>
      <c r="H28" s="14" t="s">
        <v>32</v>
      </c>
      <c r="I28" s="15"/>
      <c r="J28" s="197">
        <v>120256</v>
      </c>
    </row>
    <row r="29" spans="1:10" x14ac:dyDescent="0.35">
      <c r="A29" s="475" t="s">
        <v>6</v>
      </c>
      <c r="B29" s="475"/>
      <c r="C29" s="13" t="s">
        <v>15</v>
      </c>
      <c r="D29" s="13" t="s">
        <v>33</v>
      </c>
      <c r="E29" s="11">
        <v>43380</v>
      </c>
      <c r="F29" s="17">
        <v>120256</v>
      </c>
      <c r="G29" s="1"/>
      <c r="H29" s="1"/>
      <c r="I29" s="1"/>
      <c r="J29" s="201"/>
    </row>
    <row r="30" spans="1:10" x14ac:dyDescent="0.35">
      <c r="A30" s="13" t="s">
        <v>6</v>
      </c>
      <c r="B30" s="12" t="s">
        <v>17</v>
      </c>
      <c r="C30" s="12" t="s">
        <v>6</v>
      </c>
      <c r="D30" s="13" t="s">
        <v>6</v>
      </c>
      <c r="E30" s="13" t="s">
        <v>6</v>
      </c>
      <c r="F30" s="12" t="s">
        <v>6</v>
      </c>
      <c r="G30" s="13" t="s">
        <v>6</v>
      </c>
      <c r="H30" s="14" t="s">
        <v>6</v>
      </c>
      <c r="I30" s="199">
        <v>120256</v>
      </c>
      <c r="J30" s="197"/>
    </row>
    <row r="31" spans="1:10" ht="36" x14ac:dyDescent="0.35">
      <c r="A31" s="11"/>
      <c r="B31" s="19" t="s">
        <v>34</v>
      </c>
      <c r="C31" s="1"/>
      <c r="D31" s="1"/>
      <c r="E31" s="1"/>
      <c r="F31" s="1"/>
      <c r="G31" s="1"/>
      <c r="H31" s="1"/>
      <c r="I31" s="1"/>
      <c r="J31" s="201"/>
    </row>
    <row r="32" spans="1:10" x14ac:dyDescent="0.35">
      <c r="A32" s="11">
        <v>43381</v>
      </c>
      <c r="B32" s="12" t="s">
        <v>12</v>
      </c>
      <c r="C32" s="12" t="s">
        <v>6</v>
      </c>
      <c r="D32" s="13" t="s">
        <v>6</v>
      </c>
      <c r="E32" s="13" t="s">
        <v>6</v>
      </c>
      <c r="F32" s="12" t="s">
        <v>6</v>
      </c>
      <c r="G32" s="12" t="s">
        <v>13</v>
      </c>
      <c r="H32" s="14" t="s">
        <v>35</v>
      </c>
      <c r="I32" s="15"/>
      <c r="J32" s="197">
        <v>1100000</v>
      </c>
    </row>
    <row r="33" spans="1:10" x14ac:dyDescent="0.35">
      <c r="A33" s="475" t="s">
        <v>6</v>
      </c>
      <c r="B33" s="475"/>
      <c r="C33" s="13" t="s">
        <v>15</v>
      </c>
      <c r="D33" s="13" t="s">
        <v>36</v>
      </c>
      <c r="E33" s="11">
        <v>43380</v>
      </c>
      <c r="F33" s="17">
        <v>1100000</v>
      </c>
      <c r="G33" s="1"/>
      <c r="H33" s="1"/>
      <c r="I33" s="1"/>
      <c r="J33" s="201"/>
    </row>
    <row r="34" spans="1:10" x14ac:dyDescent="0.35">
      <c r="A34" s="13" t="s">
        <v>6</v>
      </c>
      <c r="B34" s="12" t="s">
        <v>24</v>
      </c>
      <c r="C34" s="12" t="s">
        <v>6</v>
      </c>
      <c r="D34" s="13" t="s">
        <v>6</v>
      </c>
      <c r="E34" s="13" t="s">
        <v>6</v>
      </c>
      <c r="F34" s="12" t="s">
        <v>6</v>
      </c>
      <c r="G34" s="13" t="s">
        <v>6</v>
      </c>
      <c r="H34" s="14" t="s">
        <v>6</v>
      </c>
      <c r="I34" s="199">
        <v>1100000</v>
      </c>
      <c r="J34" s="197"/>
    </row>
    <row r="35" spans="1:10" x14ac:dyDescent="0.35">
      <c r="A35" s="475" t="s">
        <v>6</v>
      </c>
      <c r="B35" s="475"/>
      <c r="C35" s="13" t="s">
        <v>25</v>
      </c>
      <c r="D35" s="13" t="s">
        <v>36</v>
      </c>
      <c r="E35" s="11">
        <v>43380</v>
      </c>
      <c r="F35" s="20">
        <v>1100000</v>
      </c>
      <c r="G35" s="1"/>
      <c r="H35" s="1"/>
      <c r="I35" s="1"/>
      <c r="J35" s="201"/>
    </row>
    <row r="36" spans="1:10" ht="48" x14ac:dyDescent="0.35">
      <c r="A36" s="21"/>
      <c r="B36" s="19" t="s">
        <v>37</v>
      </c>
      <c r="C36" s="1"/>
      <c r="D36" s="1"/>
      <c r="E36" s="1"/>
      <c r="F36" s="1"/>
      <c r="G36" s="1"/>
      <c r="H36" s="1"/>
      <c r="I36" s="1"/>
      <c r="J36" s="201"/>
    </row>
    <row r="37" spans="1:10" x14ac:dyDescent="0.35">
      <c r="A37" s="11">
        <v>43394</v>
      </c>
      <c r="B37" s="12" t="s">
        <v>12</v>
      </c>
      <c r="C37" s="12" t="s">
        <v>6</v>
      </c>
      <c r="D37" s="13" t="s">
        <v>6</v>
      </c>
      <c r="E37" s="13" t="s">
        <v>6</v>
      </c>
      <c r="F37" s="12" t="s">
        <v>6</v>
      </c>
      <c r="G37" s="12" t="s">
        <v>13</v>
      </c>
      <c r="H37" s="14" t="s">
        <v>38</v>
      </c>
      <c r="I37" s="15"/>
      <c r="J37" s="197">
        <v>66680</v>
      </c>
    </row>
    <row r="38" spans="1:10" x14ac:dyDescent="0.35">
      <c r="A38" s="475" t="s">
        <v>6</v>
      </c>
      <c r="B38" s="475"/>
      <c r="C38" s="13" t="s">
        <v>15</v>
      </c>
      <c r="D38" s="13" t="s">
        <v>39</v>
      </c>
      <c r="E38" s="11">
        <v>43391</v>
      </c>
      <c r="F38" s="17">
        <v>66680</v>
      </c>
      <c r="G38" s="1"/>
      <c r="H38" s="1"/>
      <c r="I38" s="1"/>
      <c r="J38" s="201"/>
    </row>
    <row r="39" spans="1:10" x14ac:dyDescent="0.35">
      <c r="A39" s="13" t="s">
        <v>6</v>
      </c>
      <c r="B39" s="12" t="s">
        <v>17</v>
      </c>
      <c r="C39" s="12" t="s">
        <v>6</v>
      </c>
      <c r="D39" s="13" t="s">
        <v>6</v>
      </c>
      <c r="E39" s="13" t="s">
        <v>6</v>
      </c>
      <c r="F39" s="12" t="s">
        <v>6</v>
      </c>
      <c r="G39" s="13" t="s">
        <v>6</v>
      </c>
      <c r="H39" s="14" t="s">
        <v>6</v>
      </c>
      <c r="I39" s="199">
        <v>66680</v>
      </c>
      <c r="J39" s="197"/>
    </row>
    <row r="40" spans="1:10" ht="48" x14ac:dyDescent="0.35">
      <c r="A40" s="11"/>
      <c r="B40" s="19" t="s">
        <v>40</v>
      </c>
      <c r="C40" s="1"/>
      <c r="D40" s="1"/>
      <c r="E40" s="1"/>
      <c r="F40" s="1"/>
      <c r="G40" s="1"/>
      <c r="H40" s="1"/>
      <c r="I40" s="1"/>
      <c r="J40" s="201"/>
    </row>
    <row r="41" spans="1:10" x14ac:dyDescent="0.35">
      <c r="A41" s="11">
        <v>43395</v>
      </c>
      <c r="B41" s="12" t="s">
        <v>12</v>
      </c>
      <c r="C41" s="12" t="s">
        <v>6</v>
      </c>
      <c r="D41" s="13" t="s">
        <v>6</v>
      </c>
      <c r="E41" s="13" t="s">
        <v>6</v>
      </c>
      <c r="F41" s="12" t="s">
        <v>6</v>
      </c>
      <c r="G41" s="12" t="s">
        <v>13</v>
      </c>
      <c r="H41" s="14" t="s">
        <v>41</v>
      </c>
      <c r="I41" s="15"/>
      <c r="J41" s="197">
        <v>100000</v>
      </c>
    </row>
    <row r="42" spans="1:10" x14ac:dyDescent="0.35">
      <c r="A42" s="475" t="s">
        <v>6</v>
      </c>
      <c r="B42" s="475"/>
      <c r="C42" s="13" t="s">
        <v>15</v>
      </c>
      <c r="D42" s="13" t="s">
        <v>42</v>
      </c>
      <c r="E42" s="11">
        <v>43387</v>
      </c>
      <c r="F42" s="17">
        <v>100000</v>
      </c>
      <c r="G42" s="1"/>
      <c r="H42" s="1"/>
      <c r="I42" s="1"/>
      <c r="J42" s="201"/>
    </row>
    <row r="43" spans="1:10" x14ac:dyDescent="0.35">
      <c r="A43" s="13" t="s">
        <v>6</v>
      </c>
      <c r="B43" s="12" t="s">
        <v>43</v>
      </c>
      <c r="C43" s="12" t="s">
        <v>6</v>
      </c>
      <c r="D43" s="13" t="s">
        <v>6</v>
      </c>
      <c r="E43" s="13" t="s">
        <v>6</v>
      </c>
      <c r="F43" s="12" t="s">
        <v>6</v>
      </c>
      <c r="G43" s="13" t="s">
        <v>6</v>
      </c>
      <c r="H43" s="14" t="s">
        <v>6</v>
      </c>
      <c r="I43" s="199">
        <v>100000</v>
      </c>
      <c r="J43" s="197"/>
    </row>
    <row r="44" spans="1:10" x14ac:dyDescent="0.35">
      <c r="A44" s="475" t="s">
        <v>6</v>
      </c>
      <c r="B44" s="475"/>
      <c r="C44" s="13" t="s">
        <v>25</v>
      </c>
      <c r="D44" s="13" t="s">
        <v>42</v>
      </c>
      <c r="E44" s="11">
        <v>43387</v>
      </c>
      <c r="F44" s="20">
        <v>100000</v>
      </c>
      <c r="G44" s="1"/>
      <c r="H44" s="1"/>
      <c r="I44" s="1"/>
      <c r="J44" s="201"/>
    </row>
    <row r="45" spans="1:10" ht="48" x14ac:dyDescent="0.35">
      <c r="A45" s="21"/>
      <c r="B45" s="19" t="s">
        <v>44</v>
      </c>
      <c r="C45" s="1"/>
      <c r="D45" s="1"/>
      <c r="E45" s="1"/>
      <c r="F45" s="1"/>
      <c r="G45" s="1"/>
      <c r="H45" s="1"/>
      <c r="I45" s="1"/>
      <c r="J45" s="201"/>
    </row>
    <row r="46" spans="1:10" x14ac:dyDescent="0.35">
      <c r="A46" s="11">
        <v>43395</v>
      </c>
      <c r="B46" s="12" t="s">
        <v>45</v>
      </c>
      <c r="C46" s="12" t="s">
        <v>6</v>
      </c>
      <c r="D46" s="13" t="s">
        <v>6</v>
      </c>
      <c r="E46" s="13" t="s">
        <v>6</v>
      </c>
      <c r="F46" s="12" t="s">
        <v>6</v>
      </c>
      <c r="G46" s="12" t="s">
        <v>13</v>
      </c>
      <c r="H46" s="14" t="s">
        <v>46</v>
      </c>
      <c r="I46" s="15"/>
      <c r="J46" s="197">
        <v>550000</v>
      </c>
    </row>
    <row r="47" spans="1:10" x14ac:dyDescent="0.35">
      <c r="A47" s="475" t="s">
        <v>6</v>
      </c>
      <c r="B47" s="475"/>
      <c r="C47" s="13" t="s">
        <v>15</v>
      </c>
      <c r="D47" s="13" t="s">
        <v>47</v>
      </c>
      <c r="E47" s="11">
        <v>43387</v>
      </c>
      <c r="F47" s="17">
        <v>550000</v>
      </c>
      <c r="G47" s="1"/>
      <c r="H47" s="1"/>
      <c r="I47" s="1"/>
      <c r="J47" s="201"/>
    </row>
    <row r="48" spans="1:10" x14ac:dyDescent="0.35">
      <c r="A48" s="13" t="s">
        <v>6</v>
      </c>
      <c r="B48" s="12" t="s">
        <v>24</v>
      </c>
      <c r="C48" s="12" t="s">
        <v>6</v>
      </c>
      <c r="D48" s="13" t="s">
        <v>6</v>
      </c>
      <c r="E48" s="13" t="s">
        <v>6</v>
      </c>
      <c r="F48" s="12" t="s">
        <v>6</v>
      </c>
      <c r="G48" s="13" t="s">
        <v>6</v>
      </c>
      <c r="H48" s="14" t="s">
        <v>6</v>
      </c>
      <c r="I48" s="199">
        <v>550000</v>
      </c>
      <c r="J48" s="197"/>
    </row>
    <row r="49" spans="1:10" x14ac:dyDescent="0.35">
      <c r="A49" s="475" t="s">
        <v>6</v>
      </c>
      <c r="B49" s="475"/>
      <c r="C49" s="13" t="s">
        <v>25</v>
      </c>
      <c r="D49" s="13" t="s">
        <v>47</v>
      </c>
      <c r="E49" s="11">
        <v>43387</v>
      </c>
      <c r="F49" s="20">
        <v>550000</v>
      </c>
      <c r="G49" s="1"/>
      <c r="H49" s="1"/>
      <c r="I49" s="1"/>
      <c r="J49" s="201"/>
    </row>
    <row r="50" spans="1:10" ht="36" x14ac:dyDescent="0.35">
      <c r="A50" s="21"/>
      <c r="B50" s="19" t="s">
        <v>48</v>
      </c>
      <c r="C50" s="1"/>
      <c r="D50" s="1"/>
      <c r="E50" s="1"/>
      <c r="F50" s="1"/>
      <c r="G50" s="1"/>
      <c r="H50" s="1"/>
      <c r="I50" s="1"/>
      <c r="J50" s="201"/>
    </row>
  </sheetData>
  <mergeCells count="18">
    <mergeCell ref="A49:B49"/>
    <mergeCell ref="A16:B16"/>
    <mergeCell ref="A18:B18"/>
    <mergeCell ref="A21:B21"/>
    <mergeCell ref="A26:B26"/>
    <mergeCell ref="A29:B29"/>
    <mergeCell ref="A33:B33"/>
    <mergeCell ref="A35:B35"/>
    <mergeCell ref="A38:B38"/>
    <mergeCell ref="A42:B42"/>
    <mergeCell ref="A44:B44"/>
    <mergeCell ref="A47:B47"/>
    <mergeCell ref="A12:B12"/>
    <mergeCell ref="A1:C1"/>
    <mergeCell ref="A2:C2"/>
    <mergeCell ref="A3:C3"/>
    <mergeCell ref="A4:C4"/>
    <mergeCell ref="A8:B8"/>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649"/>
  <sheetViews>
    <sheetView tabSelected="1" topLeftCell="A177" workbookViewId="0">
      <selection activeCell="B181" sqref="B181"/>
    </sheetView>
  </sheetViews>
  <sheetFormatPr defaultRowHeight="14.5" x14ac:dyDescent="0.35"/>
  <cols>
    <col min="1" max="1" width="9.81640625" bestFit="1" customWidth="1"/>
    <col min="2" max="2" width="63.81640625" bestFit="1" customWidth="1"/>
    <col min="3" max="3" width="10.90625" customWidth="1"/>
    <col min="4" max="4" width="11.1796875" bestFit="1" customWidth="1"/>
    <col min="5" max="5" width="11.453125" style="204" bestFit="1" customWidth="1"/>
    <col min="6" max="6" width="12.81640625" style="204" bestFit="1" customWidth="1"/>
    <col min="7" max="7" width="8.1796875" bestFit="1" customWidth="1"/>
    <col min="8" max="8" width="7" style="53" bestFit="1" customWidth="1"/>
    <col min="9" max="9" width="10.453125" bestFit="1" customWidth="1"/>
    <col min="10" max="10" width="12.7265625" bestFit="1" customWidth="1"/>
  </cols>
  <sheetData>
    <row r="1" spans="1:10" ht="15.5" x14ac:dyDescent="0.35">
      <c r="A1" s="470" t="s">
        <v>0</v>
      </c>
      <c r="B1" s="470"/>
      <c r="C1" s="470"/>
      <c r="D1" s="1"/>
      <c r="E1" s="201"/>
      <c r="F1" s="201"/>
      <c r="G1" s="1"/>
      <c r="H1" s="102"/>
      <c r="I1" s="1"/>
      <c r="J1" s="1"/>
    </row>
    <row r="2" spans="1:10" x14ac:dyDescent="0.35">
      <c r="A2" s="471" t="s">
        <v>1</v>
      </c>
      <c r="B2" s="471"/>
      <c r="C2" s="471"/>
      <c r="D2" s="1"/>
      <c r="E2" s="201"/>
      <c r="F2" s="201"/>
      <c r="G2" s="1"/>
      <c r="H2" s="102"/>
      <c r="I2" s="1"/>
      <c r="J2" s="1"/>
    </row>
    <row r="3" spans="1:10" ht="15.5" x14ac:dyDescent="0.35">
      <c r="A3" s="472" t="s">
        <v>468</v>
      </c>
      <c r="B3" s="472"/>
      <c r="C3" s="472"/>
      <c r="D3" s="1"/>
      <c r="E3" s="201"/>
      <c r="F3" s="201"/>
      <c r="G3" s="1"/>
      <c r="H3" s="102"/>
      <c r="I3" s="1"/>
      <c r="J3" s="1"/>
    </row>
    <row r="4" spans="1:10" ht="15" thickBot="1" x14ac:dyDescent="0.4">
      <c r="A4" s="475" t="s">
        <v>3</v>
      </c>
      <c r="B4" s="475"/>
      <c r="C4" s="475"/>
      <c r="D4" s="1"/>
      <c r="E4" s="201"/>
      <c r="F4" s="201"/>
      <c r="G4" s="1"/>
      <c r="H4" s="102"/>
      <c r="I4" s="1"/>
      <c r="J4" s="1"/>
    </row>
    <row r="5" spans="1:10" ht="15" thickBot="1" x14ac:dyDescent="0.4">
      <c r="A5" s="267" t="s">
        <v>4</v>
      </c>
      <c r="B5" s="268" t="s">
        <v>5</v>
      </c>
      <c r="C5" s="269" t="s">
        <v>6</v>
      </c>
      <c r="D5" s="270" t="s">
        <v>6</v>
      </c>
      <c r="E5" s="271" t="s">
        <v>6</v>
      </c>
      <c r="F5" s="272" t="s">
        <v>6</v>
      </c>
      <c r="G5" s="270" t="s">
        <v>7</v>
      </c>
      <c r="H5" s="297" t="s">
        <v>8</v>
      </c>
      <c r="I5" s="273" t="s">
        <v>9</v>
      </c>
      <c r="J5" s="274" t="s">
        <v>10</v>
      </c>
    </row>
    <row r="6" spans="1:10" x14ac:dyDescent="0.35">
      <c r="A6" s="7" t="s">
        <v>6</v>
      </c>
      <c r="B6" s="8" t="s">
        <v>6</v>
      </c>
      <c r="C6" s="9" t="s">
        <v>6</v>
      </c>
      <c r="D6" s="10" t="s">
        <v>6</v>
      </c>
      <c r="E6" s="206" t="s">
        <v>6</v>
      </c>
      <c r="F6" s="207" t="s">
        <v>6</v>
      </c>
      <c r="G6" s="10" t="s">
        <v>6</v>
      </c>
      <c r="H6" s="298" t="s">
        <v>6</v>
      </c>
      <c r="I6" s="7" t="s">
        <v>11</v>
      </c>
      <c r="J6" s="7" t="s">
        <v>11</v>
      </c>
    </row>
    <row r="7" spans="1:10" x14ac:dyDescent="0.35">
      <c r="A7" s="43">
        <v>43376</v>
      </c>
      <c r="B7" s="12" t="s">
        <v>469</v>
      </c>
      <c r="C7" s="12" t="s">
        <v>6</v>
      </c>
      <c r="D7" s="13" t="s">
        <v>6</v>
      </c>
      <c r="E7" s="208" t="s">
        <v>6</v>
      </c>
      <c r="F7" s="209" t="s">
        <v>6</v>
      </c>
      <c r="G7" s="12" t="s">
        <v>470</v>
      </c>
      <c r="H7" s="205" t="s">
        <v>471</v>
      </c>
      <c r="I7" s="16">
        <v>25260</v>
      </c>
      <c r="J7" s="15"/>
    </row>
    <row r="8" spans="1:10" x14ac:dyDescent="0.35">
      <c r="A8" s="13" t="s">
        <v>6</v>
      </c>
      <c r="B8" s="12" t="s">
        <v>472</v>
      </c>
      <c r="C8" s="12" t="s">
        <v>6</v>
      </c>
      <c r="D8" s="13" t="s">
        <v>6</v>
      </c>
      <c r="E8" s="208" t="s">
        <v>6</v>
      </c>
      <c r="F8" s="209" t="s">
        <v>6</v>
      </c>
      <c r="G8" s="13" t="s">
        <v>6</v>
      </c>
      <c r="H8" s="205" t="s">
        <v>6</v>
      </c>
      <c r="I8" s="18">
        <v>2182</v>
      </c>
      <c r="J8" s="15"/>
    </row>
    <row r="9" spans="1:10" x14ac:dyDescent="0.35">
      <c r="A9" s="13" t="s">
        <v>6</v>
      </c>
      <c r="B9" s="12" t="s">
        <v>473</v>
      </c>
      <c r="C9" s="12" t="s">
        <v>6</v>
      </c>
      <c r="D9" s="13" t="s">
        <v>6</v>
      </c>
      <c r="E9" s="208" t="s">
        <v>6</v>
      </c>
      <c r="F9" s="209" t="s">
        <v>6</v>
      </c>
      <c r="G9" s="13" t="s">
        <v>6</v>
      </c>
      <c r="H9" s="205" t="s">
        <v>6</v>
      </c>
      <c r="I9" s="18">
        <v>320</v>
      </c>
      <c r="J9" s="15"/>
    </row>
    <row r="10" spans="1:10" x14ac:dyDescent="0.35">
      <c r="A10" s="13" t="s">
        <v>6</v>
      </c>
      <c r="B10" s="12" t="s">
        <v>474</v>
      </c>
      <c r="C10" s="12" t="s">
        <v>6</v>
      </c>
      <c r="D10" s="13" t="s">
        <v>6</v>
      </c>
      <c r="E10" s="208" t="s">
        <v>6</v>
      </c>
      <c r="F10" s="209" t="s">
        <v>6</v>
      </c>
      <c r="G10" s="13" t="s">
        <v>6</v>
      </c>
      <c r="H10" s="205" t="s">
        <v>6</v>
      </c>
      <c r="I10" s="18">
        <v>1100</v>
      </c>
      <c r="J10" s="15"/>
    </row>
    <row r="11" spans="1:10" x14ac:dyDescent="0.35">
      <c r="A11" s="13" t="s">
        <v>6</v>
      </c>
      <c r="B11" s="12" t="s">
        <v>17</v>
      </c>
      <c r="C11" s="12" t="s">
        <v>6</v>
      </c>
      <c r="D11" s="13" t="s">
        <v>6</v>
      </c>
      <c r="E11" s="208" t="s">
        <v>6</v>
      </c>
      <c r="F11" s="209" t="s">
        <v>6</v>
      </c>
      <c r="G11" s="13" t="s">
        <v>6</v>
      </c>
      <c r="H11" s="205" t="s">
        <v>6</v>
      </c>
      <c r="I11" s="15"/>
      <c r="J11" s="24">
        <v>28862</v>
      </c>
    </row>
    <row r="12" spans="1:10" ht="48" x14ac:dyDescent="0.35">
      <c r="A12" s="43"/>
      <c r="B12" s="19" t="s">
        <v>475</v>
      </c>
      <c r="C12" s="1"/>
      <c r="D12" s="1"/>
      <c r="E12" s="201"/>
      <c r="F12" s="201"/>
      <c r="G12" s="1"/>
      <c r="H12" s="52"/>
      <c r="I12" s="1"/>
      <c r="J12" s="1"/>
    </row>
    <row r="13" spans="1:10" x14ac:dyDescent="0.35">
      <c r="A13" s="43">
        <v>43376</v>
      </c>
      <c r="B13" s="12" t="s">
        <v>476</v>
      </c>
      <c r="C13" s="12" t="s">
        <v>6</v>
      </c>
      <c r="D13" s="13" t="s">
        <v>6</v>
      </c>
      <c r="E13" s="208" t="s">
        <v>6</v>
      </c>
      <c r="F13" s="209" t="s">
        <v>6</v>
      </c>
      <c r="G13" s="12" t="s">
        <v>470</v>
      </c>
      <c r="H13" s="205" t="s">
        <v>477</v>
      </c>
      <c r="I13" s="16">
        <v>2400</v>
      </c>
      <c r="J13" s="15"/>
    </row>
    <row r="14" spans="1:10" x14ac:dyDescent="0.35">
      <c r="A14" s="43"/>
      <c r="B14" s="13" t="s">
        <v>158</v>
      </c>
      <c r="C14" s="13" t="s">
        <v>478</v>
      </c>
      <c r="D14" s="14" t="s">
        <v>6</v>
      </c>
      <c r="E14" s="198">
        <v>2400</v>
      </c>
      <c r="F14" s="208" t="s">
        <v>56</v>
      </c>
      <c r="G14" s="1"/>
      <c r="H14" s="52"/>
      <c r="I14" s="1"/>
      <c r="J14" s="1"/>
    </row>
    <row r="15" spans="1:10" x14ac:dyDescent="0.35">
      <c r="A15" s="13" t="s">
        <v>6</v>
      </c>
      <c r="B15" s="12" t="s">
        <v>17</v>
      </c>
      <c r="C15" s="12" t="s">
        <v>6</v>
      </c>
      <c r="D15" s="13" t="s">
        <v>6</v>
      </c>
      <c r="E15" s="208" t="s">
        <v>6</v>
      </c>
      <c r="F15" s="209" t="s">
        <v>6</v>
      </c>
      <c r="G15" s="13" t="s">
        <v>6</v>
      </c>
      <c r="H15" s="205" t="s">
        <v>6</v>
      </c>
      <c r="I15" s="15"/>
      <c r="J15" s="24">
        <v>2400</v>
      </c>
    </row>
    <row r="16" spans="1:10" ht="24" x14ac:dyDescent="0.35">
      <c r="A16" s="43"/>
      <c r="B16" s="19" t="s">
        <v>479</v>
      </c>
      <c r="C16" s="1"/>
      <c r="D16" s="1"/>
      <c r="E16" s="201"/>
      <c r="F16" s="201"/>
      <c r="G16" s="1"/>
      <c r="H16" s="52"/>
      <c r="I16" s="1"/>
      <c r="J16" s="1"/>
    </row>
    <row r="17" spans="1:10" x14ac:dyDescent="0.35">
      <c r="A17" s="43">
        <v>43376</v>
      </c>
      <c r="B17" s="12" t="s">
        <v>480</v>
      </c>
      <c r="C17" s="12" t="s">
        <v>6</v>
      </c>
      <c r="D17" s="13" t="s">
        <v>6</v>
      </c>
      <c r="E17" s="208" t="s">
        <v>6</v>
      </c>
      <c r="F17" s="209" t="s">
        <v>6</v>
      </c>
      <c r="G17" s="12" t="s">
        <v>470</v>
      </c>
      <c r="H17" s="205" t="s">
        <v>481</v>
      </c>
      <c r="I17" s="16">
        <v>10000</v>
      </c>
      <c r="J17" s="15"/>
    </row>
    <row r="18" spans="1:10" x14ac:dyDescent="0.35">
      <c r="A18" s="43"/>
      <c r="B18" s="13" t="s">
        <v>53</v>
      </c>
      <c r="C18" s="13" t="s">
        <v>482</v>
      </c>
      <c r="D18" s="14" t="s">
        <v>55</v>
      </c>
      <c r="E18" s="198">
        <v>10000</v>
      </c>
      <c r="F18" s="208" t="s">
        <v>56</v>
      </c>
      <c r="G18" s="1"/>
      <c r="H18" s="52"/>
      <c r="I18" s="1"/>
      <c r="J18" s="1"/>
    </row>
    <row r="19" spans="1:10" x14ac:dyDescent="0.35">
      <c r="A19" s="13" t="s">
        <v>6</v>
      </c>
      <c r="B19" s="12" t="s">
        <v>17</v>
      </c>
      <c r="C19" s="12" t="s">
        <v>6</v>
      </c>
      <c r="D19" s="13" t="s">
        <v>6</v>
      </c>
      <c r="E19" s="208" t="s">
        <v>6</v>
      </c>
      <c r="F19" s="209" t="s">
        <v>6</v>
      </c>
      <c r="G19" s="13" t="s">
        <v>6</v>
      </c>
      <c r="H19" s="205" t="s">
        <v>6</v>
      </c>
      <c r="I19" s="15"/>
      <c r="J19" s="24">
        <v>10000</v>
      </c>
    </row>
    <row r="20" spans="1:10" ht="24" x14ac:dyDescent="0.35">
      <c r="A20" s="43"/>
      <c r="B20" s="19" t="s">
        <v>483</v>
      </c>
      <c r="C20" s="1"/>
      <c r="D20" s="1"/>
      <c r="E20" s="201"/>
      <c r="F20" s="201"/>
      <c r="G20" s="1"/>
      <c r="H20" s="52"/>
      <c r="I20" s="1"/>
      <c r="J20" s="1"/>
    </row>
    <row r="21" spans="1:10" x14ac:dyDescent="0.35">
      <c r="A21" s="43">
        <v>43376</v>
      </c>
      <c r="B21" s="12" t="s">
        <v>484</v>
      </c>
      <c r="C21" s="12" t="s">
        <v>6</v>
      </c>
      <c r="D21" s="13" t="s">
        <v>6</v>
      </c>
      <c r="E21" s="208" t="s">
        <v>6</v>
      </c>
      <c r="F21" s="209" t="s">
        <v>6</v>
      </c>
      <c r="G21" s="12" t="s">
        <v>470</v>
      </c>
      <c r="H21" s="205" t="s">
        <v>485</v>
      </c>
      <c r="I21" s="16">
        <v>75141</v>
      </c>
      <c r="J21" s="15"/>
    </row>
    <row r="22" spans="1:10" x14ac:dyDescent="0.35">
      <c r="A22" s="43"/>
      <c r="B22" s="13" t="s">
        <v>53</v>
      </c>
      <c r="C22" s="13" t="s">
        <v>486</v>
      </c>
      <c r="D22" s="14" t="s">
        <v>55</v>
      </c>
      <c r="E22" s="198">
        <v>75141</v>
      </c>
      <c r="F22" s="208" t="s">
        <v>56</v>
      </c>
      <c r="G22" s="1"/>
      <c r="H22" s="52"/>
      <c r="I22" s="1"/>
      <c r="J22" s="1"/>
    </row>
    <row r="23" spans="1:10" x14ac:dyDescent="0.35">
      <c r="A23" s="13" t="s">
        <v>6</v>
      </c>
      <c r="B23" s="12" t="s">
        <v>17</v>
      </c>
      <c r="C23" s="12" t="s">
        <v>6</v>
      </c>
      <c r="D23" s="13" t="s">
        <v>6</v>
      </c>
      <c r="E23" s="208" t="s">
        <v>6</v>
      </c>
      <c r="F23" s="209" t="s">
        <v>6</v>
      </c>
      <c r="G23" s="13" t="s">
        <v>6</v>
      </c>
      <c r="H23" s="205" t="s">
        <v>6</v>
      </c>
      <c r="I23" s="15"/>
      <c r="J23" s="24">
        <v>75141</v>
      </c>
    </row>
    <row r="24" spans="1:10" ht="24" x14ac:dyDescent="0.35">
      <c r="A24" s="43"/>
      <c r="B24" s="19" t="s">
        <v>487</v>
      </c>
      <c r="C24" s="1"/>
      <c r="D24" s="1"/>
      <c r="E24" s="201"/>
      <c r="F24" s="201"/>
      <c r="G24" s="1"/>
      <c r="H24" s="52"/>
      <c r="I24" s="1"/>
      <c r="J24" s="1"/>
    </row>
    <row r="25" spans="1:10" x14ac:dyDescent="0.35">
      <c r="A25" s="43">
        <v>43376</v>
      </c>
      <c r="B25" s="12" t="s">
        <v>488</v>
      </c>
      <c r="C25" s="12" t="s">
        <v>6</v>
      </c>
      <c r="D25" s="13" t="s">
        <v>6</v>
      </c>
      <c r="E25" s="208" t="s">
        <v>6</v>
      </c>
      <c r="F25" s="209" t="s">
        <v>6</v>
      </c>
      <c r="G25" s="12" t="s">
        <v>470</v>
      </c>
      <c r="H25" s="205" t="s">
        <v>489</v>
      </c>
      <c r="I25" s="16">
        <v>2025</v>
      </c>
      <c r="J25" s="15"/>
    </row>
    <row r="26" spans="1:10" x14ac:dyDescent="0.35">
      <c r="A26" s="43"/>
      <c r="B26" s="13" t="s">
        <v>490</v>
      </c>
      <c r="C26" s="1"/>
      <c r="D26" s="1"/>
      <c r="E26" s="201"/>
      <c r="F26" s="201"/>
      <c r="G26" s="1"/>
      <c r="H26" s="52"/>
      <c r="I26" s="1"/>
      <c r="J26" s="1"/>
    </row>
    <row r="27" spans="1:10" x14ac:dyDescent="0.35">
      <c r="A27" s="43"/>
      <c r="B27" s="13" t="s">
        <v>491</v>
      </c>
      <c r="C27" s="35">
        <v>975</v>
      </c>
      <c r="D27" s="36" t="s">
        <v>56</v>
      </c>
      <c r="E27" s="201"/>
      <c r="F27" s="201"/>
      <c r="G27" s="1"/>
      <c r="H27" s="52"/>
      <c r="I27" s="1"/>
      <c r="J27" s="1"/>
    </row>
    <row r="28" spans="1:10" x14ac:dyDescent="0.35">
      <c r="A28" s="43"/>
      <c r="B28" s="13" t="s">
        <v>492</v>
      </c>
      <c r="C28" s="35">
        <v>550</v>
      </c>
      <c r="D28" s="36" t="s">
        <v>56</v>
      </c>
      <c r="E28" s="201"/>
      <c r="F28" s="201"/>
      <c r="G28" s="1"/>
      <c r="H28" s="52"/>
      <c r="I28" s="1"/>
      <c r="J28" s="1"/>
    </row>
    <row r="29" spans="1:10" x14ac:dyDescent="0.35">
      <c r="A29" s="43"/>
      <c r="B29" s="13" t="s">
        <v>493</v>
      </c>
      <c r="C29" s="35">
        <v>500</v>
      </c>
      <c r="D29" s="36" t="s">
        <v>56</v>
      </c>
      <c r="E29" s="201"/>
      <c r="F29" s="201"/>
      <c r="G29" s="1"/>
      <c r="H29" s="52"/>
      <c r="I29" s="1"/>
      <c r="J29" s="1"/>
    </row>
    <row r="30" spans="1:10" x14ac:dyDescent="0.35">
      <c r="A30" s="44" t="s">
        <v>6</v>
      </c>
      <c r="B30" s="12" t="s">
        <v>17</v>
      </c>
      <c r="C30" s="29" t="s">
        <v>6</v>
      </c>
      <c r="D30" s="44" t="s">
        <v>6</v>
      </c>
      <c r="E30" s="201" t="s">
        <v>6</v>
      </c>
      <c r="F30" s="210" t="s">
        <v>6</v>
      </c>
      <c r="G30" s="44" t="s">
        <v>6</v>
      </c>
      <c r="H30" s="244" t="s">
        <v>6</v>
      </c>
      <c r="I30" s="15"/>
      <c r="J30" s="24">
        <v>2025</v>
      </c>
    </row>
    <row r="31" spans="1:10" ht="48" x14ac:dyDescent="0.35">
      <c r="A31" s="45"/>
      <c r="B31" s="19" t="s">
        <v>494</v>
      </c>
      <c r="C31" s="1"/>
      <c r="D31" s="1"/>
      <c r="E31" s="201"/>
      <c r="F31" s="201"/>
      <c r="G31" s="1"/>
      <c r="H31" s="52"/>
      <c r="I31" s="1"/>
      <c r="J31" s="1"/>
    </row>
    <row r="32" spans="1:10" x14ac:dyDescent="0.35">
      <c r="A32" s="43">
        <v>43376</v>
      </c>
      <c r="B32" s="12" t="s">
        <v>488</v>
      </c>
      <c r="C32" s="12" t="s">
        <v>6</v>
      </c>
      <c r="D32" s="13" t="s">
        <v>6</v>
      </c>
      <c r="E32" s="208" t="s">
        <v>6</v>
      </c>
      <c r="F32" s="209" t="s">
        <v>6</v>
      </c>
      <c r="G32" s="12" t="s">
        <v>470</v>
      </c>
      <c r="H32" s="205" t="s">
        <v>495</v>
      </c>
      <c r="I32" s="16">
        <v>1420</v>
      </c>
      <c r="J32" s="15"/>
    </row>
    <row r="33" spans="1:10" x14ac:dyDescent="0.35">
      <c r="A33" s="43"/>
      <c r="B33" s="13" t="s">
        <v>490</v>
      </c>
      <c r="C33" s="1"/>
      <c r="D33" s="1"/>
      <c r="E33" s="201"/>
      <c r="F33" s="201"/>
      <c r="G33" s="1"/>
      <c r="H33" s="52"/>
      <c r="I33" s="1"/>
      <c r="J33" s="1"/>
    </row>
    <row r="34" spans="1:10" x14ac:dyDescent="0.35">
      <c r="A34" s="43"/>
      <c r="B34" s="13" t="s">
        <v>496</v>
      </c>
      <c r="C34" s="35">
        <v>1420</v>
      </c>
      <c r="D34" s="36" t="s">
        <v>56</v>
      </c>
      <c r="E34" s="201"/>
      <c r="F34" s="201"/>
      <c r="G34" s="1"/>
      <c r="H34" s="52"/>
      <c r="I34" s="1"/>
      <c r="J34" s="1"/>
    </row>
    <row r="35" spans="1:10" x14ac:dyDescent="0.35">
      <c r="A35" s="44" t="s">
        <v>6</v>
      </c>
      <c r="B35" s="12" t="s">
        <v>17</v>
      </c>
      <c r="C35" s="29" t="s">
        <v>6</v>
      </c>
      <c r="D35" s="44" t="s">
        <v>6</v>
      </c>
      <c r="E35" s="201" t="s">
        <v>6</v>
      </c>
      <c r="F35" s="210" t="s">
        <v>6</v>
      </c>
      <c r="G35" s="44" t="s">
        <v>6</v>
      </c>
      <c r="H35" s="244" t="s">
        <v>6</v>
      </c>
      <c r="I35" s="15"/>
      <c r="J35" s="24">
        <v>1420</v>
      </c>
    </row>
    <row r="36" spans="1:10" ht="48" x14ac:dyDescent="0.35">
      <c r="A36" s="45"/>
      <c r="B36" s="19" t="s">
        <v>497</v>
      </c>
      <c r="C36" s="1"/>
      <c r="D36" s="1"/>
      <c r="E36" s="201"/>
      <c r="F36" s="201"/>
      <c r="G36" s="1"/>
      <c r="H36" s="52"/>
      <c r="I36" s="1"/>
      <c r="J36" s="1"/>
    </row>
    <row r="37" spans="1:10" x14ac:dyDescent="0.35">
      <c r="A37" s="43">
        <v>43376</v>
      </c>
      <c r="B37" s="12" t="s">
        <v>498</v>
      </c>
      <c r="C37" s="12" t="s">
        <v>6</v>
      </c>
      <c r="D37" s="13" t="s">
        <v>6</v>
      </c>
      <c r="E37" s="208" t="s">
        <v>6</v>
      </c>
      <c r="F37" s="209" t="s">
        <v>6</v>
      </c>
      <c r="G37" s="12" t="s">
        <v>470</v>
      </c>
      <c r="H37" s="205" t="s">
        <v>499</v>
      </c>
      <c r="I37" s="16">
        <v>1061300</v>
      </c>
      <c r="J37" s="15"/>
    </row>
    <row r="38" spans="1:10" x14ac:dyDescent="0.35">
      <c r="A38" s="43"/>
      <c r="B38" s="13" t="s">
        <v>158</v>
      </c>
      <c r="C38" s="13" t="s">
        <v>500</v>
      </c>
      <c r="D38" s="14" t="s">
        <v>6</v>
      </c>
      <c r="E38" s="198">
        <v>1061300</v>
      </c>
      <c r="F38" s="208" t="s">
        <v>56</v>
      </c>
      <c r="G38" s="1"/>
      <c r="H38" s="52"/>
      <c r="I38" s="1"/>
      <c r="J38" s="1"/>
    </row>
    <row r="39" spans="1:10" x14ac:dyDescent="0.35">
      <c r="A39" s="13" t="s">
        <v>6</v>
      </c>
      <c r="B39" s="12" t="s">
        <v>501</v>
      </c>
      <c r="C39" s="12" t="s">
        <v>6</v>
      </c>
      <c r="D39" s="13" t="s">
        <v>6</v>
      </c>
      <c r="E39" s="208" t="s">
        <v>6</v>
      </c>
      <c r="F39" s="209" t="s">
        <v>6</v>
      </c>
      <c r="G39" s="13" t="s">
        <v>6</v>
      </c>
      <c r="H39" s="205" t="s">
        <v>6</v>
      </c>
      <c r="I39" s="15"/>
      <c r="J39" s="24">
        <v>1061300</v>
      </c>
    </row>
    <row r="40" spans="1:10" x14ac:dyDescent="0.35">
      <c r="A40" s="475" t="s">
        <v>6</v>
      </c>
      <c r="B40" s="475"/>
      <c r="C40" s="13" t="s">
        <v>502</v>
      </c>
      <c r="D40" s="13" t="s">
        <v>6</v>
      </c>
      <c r="E40" s="198">
        <v>43376</v>
      </c>
      <c r="F40" s="198">
        <v>1061300</v>
      </c>
      <c r="G40" s="1"/>
      <c r="H40" s="52"/>
      <c r="I40" s="1"/>
      <c r="J40" s="1"/>
    </row>
    <row r="41" spans="1:10" ht="36" x14ac:dyDescent="0.35">
      <c r="A41" s="45"/>
      <c r="B41" s="19" t="s">
        <v>503</v>
      </c>
      <c r="C41" s="1"/>
      <c r="D41" s="1"/>
      <c r="E41" s="201"/>
      <c r="F41" s="201"/>
      <c r="G41" s="1"/>
      <c r="H41" s="52"/>
      <c r="I41" s="1"/>
      <c r="J41" s="1"/>
    </row>
    <row r="42" spans="1:10" s="53" customFormat="1" x14ac:dyDescent="0.35">
      <c r="A42" s="217">
        <v>43376</v>
      </c>
      <c r="B42" s="218" t="s">
        <v>498</v>
      </c>
      <c r="C42" s="218" t="s">
        <v>6</v>
      </c>
      <c r="D42" s="219" t="s">
        <v>6</v>
      </c>
      <c r="E42" s="220" t="s">
        <v>6</v>
      </c>
      <c r="F42" s="221" t="s">
        <v>6</v>
      </c>
      <c r="G42" s="218" t="s">
        <v>470</v>
      </c>
      <c r="H42" s="205" t="s">
        <v>504</v>
      </c>
      <c r="I42" s="223">
        <v>110000</v>
      </c>
      <c r="J42" s="224"/>
    </row>
    <row r="43" spans="1:10" x14ac:dyDescent="0.35">
      <c r="A43" s="217"/>
      <c r="B43" s="219" t="s">
        <v>158</v>
      </c>
      <c r="C43" s="219" t="s">
        <v>500</v>
      </c>
      <c r="D43" s="222" t="s">
        <v>6</v>
      </c>
      <c r="E43" s="225">
        <v>110000</v>
      </c>
      <c r="F43" s="220" t="s">
        <v>56</v>
      </c>
      <c r="G43" s="226"/>
      <c r="H43" s="52"/>
      <c r="I43" s="226"/>
      <c r="J43" s="226"/>
    </row>
    <row r="44" spans="1:10" x14ac:dyDescent="0.35">
      <c r="A44" s="219" t="s">
        <v>6</v>
      </c>
      <c r="B44" s="218" t="s">
        <v>501</v>
      </c>
      <c r="C44" s="218" t="s">
        <v>6</v>
      </c>
      <c r="D44" s="219" t="s">
        <v>6</v>
      </c>
      <c r="E44" s="220" t="s">
        <v>6</v>
      </c>
      <c r="F44" s="221" t="s">
        <v>6</v>
      </c>
      <c r="G44" s="219" t="s">
        <v>6</v>
      </c>
      <c r="H44" s="205" t="s">
        <v>6</v>
      </c>
      <c r="I44" s="224"/>
      <c r="J44" s="227">
        <v>110000</v>
      </c>
    </row>
    <row r="45" spans="1:10" x14ac:dyDescent="0.35">
      <c r="A45" s="476" t="s">
        <v>6</v>
      </c>
      <c r="B45" s="476"/>
      <c r="C45" s="219" t="s">
        <v>15</v>
      </c>
      <c r="D45" s="219" t="s">
        <v>505</v>
      </c>
      <c r="E45" s="225">
        <v>43376</v>
      </c>
      <c r="F45" s="225">
        <v>110000</v>
      </c>
      <c r="G45" s="226"/>
      <c r="H45" s="52"/>
      <c r="I45" s="226"/>
      <c r="J45" s="226"/>
    </row>
    <row r="46" spans="1:10" ht="36" x14ac:dyDescent="0.35">
      <c r="A46" s="228"/>
      <c r="B46" s="229" t="s">
        <v>506</v>
      </c>
      <c r="C46" s="226"/>
      <c r="D46" s="226"/>
      <c r="E46" s="230"/>
      <c r="F46" s="230"/>
      <c r="G46" s="226"/>
      <c r="H46" s="52"/>
      <c r="I46" s="226"/>
      <c r="J46" s="226"/>
    </row>
    <row r="47" spans="1:10" x14ac:dyDescent="0.35">
      <c r="A47" s="211">
        <v>43376</v>
      </c>
      <c r="B47" s="212" t="s">
        <v>507</v>
      </c>
      <c r="C47" s="212" t="s">
        <v>6</v>
      </c>
      <c r="D47" s="213" t="s">
        <v>6</v>
      </c>
      <c r="E47" s="214" t="s">
        <v>6</v>
      </c>
      <c r="F47" s="215" t="s">
        <v>6</v>
      </c>
      <c r="G47" s="212" t="s">
        <v>470</v>
      </c>
      <c r="H47" s="205" t="s">
        <v>508</v>
      </c>
      <c r="I47" s="50">
        <v>8878</v>
      </c>
      <c r="J47" s="216"/>
    </row>
    <row r="48" spans="1:10" x14ac:dyDescent="0.35">
      <c r="A48" s="211"/>
      <c r="B48" s="213" t="s">
        <v>158</v>
      </c>
      <c r="C48" s="213" t="s">
        <v>509</v>
      </c>
      <c r="D48" s="205" t="s">
        <v>55</v>
      </c>
      <c r="E48" s="231">
        <v>8878</v>
      </c>
      <c r="F48" s="214" t="s">
        <v>56</v>
      </c>
      <c r="G48" s="52"/>
      <c r="H48" s="52"/>
      <c r="I48" s="52"/>
      <c r="J48" s="52"/>
    </row>
    <row r="49" spans="1:10" x14ac:dyDescent="0.35">
      <c r="A49" s="213" t="s">
        <v>6</v>
      </c>
      <c r="B49" s="212" t="s">
        <v>17</v>
      </c>
      <c r="C49" s="212" t="s">
        <v>6</v>
      </c>
      <c r="D49" s="213" t="s">
        <v>6</v>
      </c>
      <c r="E49" s="214" t="s">
        <v>6</v>
      </c>
      <c r="F49" s="215" t="s">
        <v>6</v>
      </c>
      <c r="G49" s="213" t="s">
        <v>6</v>
      </c>
      <c r="H49" s="205" t="s">
        <v>6</v>
      </c>
      <c r="I49" s="216"/>
      <c r="J49" s="232">
        <v>8878</v>
      </c>
    </row>
    <row r="50" spans="1:10" ht="36" x14ac:dyDescent="0.35">
      <c r="A50" s="211"/>
      <c r="B50" s="233" t="s">
        <v>510</v>
      </c>
      <c r="C50" s="52"/>
      <c r="D50" s="52"/>
      <c r="E50" s="234"/>
      <c r="F50" s="234"/>
      <c r="G50" s="52"/>
      <c r="H50" s="52"/>
      <c r="I50" s="52"/>
      <c r="J50" s="52"/>
    </row>
    <row r="51" spans="1:10" x14ac:dyDescent="0.35">
      <c r="A51" s="43">
        <v>43376</v>
      </c>
      <c r="B51" s="12" t="s">
        <v>484</v>
      </c>
      <c r="C51" s="12" t="s">
        <v>6</v>
      </c>
      <c r="D51" s="13" t="s">
        <v>6</v>
      </c>
      <c r="E51" s="208" t="s">
        <v>6</v>
      </c>
      <c r="F51" s="209" t="s">
        <v>6</v>
      </c>
      <c r="G51" s="12" t="s">
        <v>470</v>
      </c>
      <c r="H51" s="205" t="s">
        <v>511</v>
      </c>
      <c r="I51" s="16">
        <v>50000</v>
      </c>
      <c r="J51" s="15"/>
    </row>
    <row r="52" spans="1:10" x14ac:dyDescent="0.35">
      <c r="A52" s="43"/>
      <c r="B52" s="13" t="s">
        <v>53</v>
      </c>
      <c r="C52" s="13" t="s">
        <v>512</v>
      </c>
      <c r="D52" s="14" t="s">
        <v>55</v>
      </c>
      <c r="E52" s="198">
        <v>50000</v>
      </c>
      <c r="F52" s="208" t="s">
        <v>56</v>
      </c>
      <c r="G52" s="1"/>
      <c r="H52" s="52"/>
      <c r="I52" s="1"/>
      <c r="J52" s="1"/>
    </row>
    <row r="53" spans="1:10" x14ac:dyDescent="0.35">
      <c r="A53" s="13" t="s">
        <v>6</v>
      </c>
      <c r="B53" s="12" t="s">
        <v>17</v>
      </c>
      <c r="C53" s="12" t="s">
        <v>6</v>
      </c>
      <c r="D53" s="13" t="s">
        <v>6</v>
      </c>
      <c r="E53" s="208" t="s">
        <v>6</v>
      </c>
      <c r="F53" s="209" t="s">
        <v>6</v>
      </c>
      <c r="G53" s="13" t="s">
        <v>6</v>
      </c>
      <c r="H53" s="205" t="s">
        <v>6</v>
      </c>
      <c r="I53" s="15"/>
      <c r="J53" s="24">
        <v>50000</v>
      </c>
    </row>
    <row r="54" spans="1:10" ht="36" x14ac:dyDescent="0.35">
      <c r="A54" s="43"/>
      <c r="B54" s="19" t="s">
        <v>513</v>
      </c>
      <c r="C54" s="1"/>
      <c r="D54" s="1"/>
      <c r="E54" s="201"/>
      <c r="F54" s="201"/>
      <c r="G54" s="1"/>
      <c r="H54" s="52"/>
      <c r="I54" s="1"/>
      <c r="J54" s="1"/>
    </row>
    <row r="55" spans="1:10" x14ac:dyDescent="0.35">
      <c r="A55" s="43">
        <v>43376</v>
      </c>
      <c r="B55" s="12" t="s">
        <v>484</v>
      </c>
      <c r="C55" s="12" t="s">
        <v>6</v>
      </c>
      <c r="D55" s="13" t="s">
        <v>6</v>
      </c>
      <c r="E55" s="208" t="s">
        <v>6</v>
      </c>
      <c r="F55" s="209" t="s">
        <v>6</v>
      </c>
      <c r="G55" s="12" t="s">
        <v>470</v>
      </c>
      <c r="H55" s="205" t="s">
        <v>514</v>
      </c>
      <c r="I55" s="16">
        <v>140575</v>
      </c>
      <c r="J55" s="15"/>
    </row>
    <row r="56" spans="1:10" x14ac:dyDescent="0.35">
      <c r="A56" s="43"/>
      <c r="B56" s="13" t="s">
        <v>53</v>
      </c>
      <c r="C56" s="13" t="s">
        <v>515</v>
      </c>
      <c r="D56" s="14" t="s">
        <v>55</v>
      </c>
      <c r="E56" s="198">
        <v>140575</v>
      </c>
      <c r="F56" s="208" t="s">
        <v>56</v>
      </c>
      <c r="G56" s="1"/>
      <c r="H56" s="52"/>
      <c r="I56" s="1"/>
      <c r="J56" s="1"/>
    </row>
    <row r="57" spans="1:10" x14ac:dyDescent="0.35">
      <c r="A57" s="13" t="s">
        <v>6</v>
      </c>
      <c r="B57" s="12" t="s">
        <v>17</v>
      </c>
      <c r="C57" s="12" t="s">
        <v>6</v>
      </c>
      <c r="D57" s="13" t="s">
        <v>6</v>
      </c>
      <c r="E57" s="208" t="s">
        <v>6</v>
      </c>
      <c r="F57" s="209" t="s">
        <v>6</v>
      </c>
      <c r="G57" s="13" t="s">
        <v>6</v>
      </c>
      <c r="H57" s="205" t="s">
        <v>6</v>
      </c>
      <c r="I57" s="15"/>
      <c r="J57" s="24">
        <v>140575</v>
      </c>
    </row>
    <row r="58" spans="1:10" ht="24" x14ac:dyDescent="0.35">
      <c r="A58" s="43"/>
      <c r="B58" s="19" t="s">
        <v>487</v>
      </c>
      <c r="C58" s="1"/>
      <c r="D58" s="1"/>
      <c r="E58" s="201"/>
      <c r="F58" s="201"/>
      <c r="G58" s="1"/>
      <c r="H58" s="52"/>
      <c r="I58" s="1"/>
      <c r="J58" s="1"/>
    </row>
    <row r="59" spans="1:10" x14ac:dyDescent="0.35">
      <c r="A59" s="211">
        <v>43376</v>
      </c>
      <c r="B59" s="212" t="s">
        <v>516</v>
      </c>
      <c r="C59" s="212" t="s">
        <v>6</v>
      </c>
      <c r="D59" s="213" t="s">
        <v>6</v>
      </c>
      <c r="E59" s="214" t="s">
        <v>6</v>
      </c>
      <c r="F59" s="215" t="s">
        <v>6</v>
      </c>
      <c r="G59" s="212" t="s">
        <v>470</v>
      </c>
      <c r="H59" s="205" t="s">
        <v>517</v>
      </c>
      <c r="I59" s="50">
        <v>19500</v>
      </c>
      <c r="J59" s="15"/>
    </row>
    <row r="60" spans="1:10" x14ac:dyDescent="0.35">
      <c r="A60" s="211"/>
      <c r="B60" s="213" t="s">
        <v>158</v>
      </c>
      <c r="C60" s="213" t="s">
        <v>518</v>
      </c>
      <c r="D60" s="205" t="s">
        <v>55</v>
      </c>
      <c r="E60" s="231">
        <v>19500</v>
      </c>
      <c r="F60" s="214" t="s">
        <v>56</v>
      </c>
      <c r="G60" s="52"/>
      <c r="H60" s="52"/>
      <c r="I60" s="52"/>
      <c r="J60" s="1"/>
    </row>
    <row r="61" spans="1:10" x14ac:dyDescent="0.35">
      <c r="A61" s="213" t="s">
        <v>6</v>
      </c>
      <c r="B61" s="212" t="s">
        <v>501</v>
      </c>
      <c r="C61" s="212" t="s">
        <v>6</v>
      </c>
      <c r="D61" s="213" t="s">
        <v>6</v>
      </c>
      <c r="E61" s="214" t="s">
        <v>6</v>
      </c>
      <c r="F61" s="215" t="s">
        <v>6</v>
      </c>
      <c r="G61" s="213" t="s">
        <v>6</v>
      </c>
      <c r="H61" s="205" t="s">
        <v>6</v>
      </c>
      <c r="I61" s="216"/>
      <c r="J61" s="24">
        <v>19500</v>
      </c>
    </row>
    <row r="62" spans="1:10" x14ac:dyDescent="0.35">
      <c r="A62" s="478" t="s">
        <v>6</v>
      </c>
      <c r="B62" s="478"/>
      <c r="C62" s="213" t="s">
        <v>15</v>
      </c>
      <c r="D62" s="213" t="s">
        <v>519</v>
      </c>
      <c r="E62" s="231">
        <v>43376</v>
      </c>
      <c r="F62" s="231">
        <v>19500</v>
      </c>
      <c r="G62" s="52"/>
      <c r="H62" s="52"/>
      <c r="I62" s="52"/>
      <c r="J62" s="1"/>
    </row>
    <row r="63" spans="1:10" ht="36" x14ac:dyDescent="0.35">
      <c r="A63" s="238"/>
      <c r="B63" s="233" t="s">
        <v>520</v>
      </c>
      <c r="C63" s="52"/>
      <c r="D63" s="52"/>
      <c r="E63" s="234"/>
      <c r="F63" s="234"/>
      <c r="G63" s="52"/>
      <c r="H63" s="52"/>
      <c r="I63" s="52"/>
      <c r="J63" s="1"/>
    </row>
    <row r="64" spans="1:10" x14ac:dyDescent="0.35">
      <c r="A64" s="211">
        <v>43376</v>
      </c>
      <c r="B64" s="212" t="s">
        <v>521</v>
      </c>
      <c r="C64" s="212" t="s">
        <v>6</v>
      </c>
      <c r="D64" s="213" t="s">
        <v>6</v>
      </c>
      <c r="E64" s="214" t="s">
        <v>6</v>
      </c>
      <c r="F64" s="215" t="s">
        <v>6</v>
      </c>
      <c r="G64" s="212" t="s">
        <v>470</v>
      </c>
      <c r="H64" s="205" t="s">
        <v>522</v>
      </c>
      <c r="I64" s="50">
        <v>13952</v>
      </c>
      <c r="J64" s="15"/>
    </row>
    <row r="65" spans="1:10" x14ac:dyDescent="0.35">
      <c r="A65" s="211"/>
      <c r="B65" s="213" t="s">
        <v>158</v>
      </c>
      <c r="C65" s="213" t="s">
        <v>523</v>
      </c>
      <c r="D65" s="205" t="s">
        <v>6</v>
      </c>
      <c r="E65" s="231">
        <v>13952</v>
      </c>
      <c r="F65" s="214" t="s">
        <v>56</v>
      </c>
      <c r="G65" s="52"/>
      <c r="H65" s="52"/>
      <c r="I65" s="52"/>
      <c r="J65" s="1"/>
    </row>
    <row r="66" spans="1:10" x14ac:dyDescent="0.35">
      <c r="A66" s="213" t="s">
        <v>6</v>
      </c>
      <c r="B66" s="212" t="s">
        <v>501</v>
      </c>
      <c r="C66" s="212" t="s">
        <v>6</v>
      </c>
      <c r="D66" s="213" t="s">
        <v>6</v>
      </c>
      <c r="E66" s="214" t="s">
        <v>6</v>
      </c>
      <c r="F66" s="215" t="s">
        <v>6</v>
      </c>
      <c r="G66" s="213" t="s">
        <v>6</v>
      </c>
      <c r="H66" s="205" t="s">
        <v>6</v>
      </c>
      <c r="I66" s="216"/>
      <c r="J66" s="24">
        <v>13952</v>
      </c>
    </row>
    <row r="67" spans="1:10" x14ac:dyDescent="0.35">
      <c r="A67" s="478" t="s">
        <v>6</v>
      </c>
      <c r="B67" s="478"/>
      <c r="C67" s="213" t="s">
        <v>15</v>
      </c>
      <c r="D67" s="213" t="s">
        <v>524</v>
      </c>
      <c r="E67" s="231">
        <v>43376</v>
      </c>
      <c r="F67" s="231">
        <v>13952</v>
      </c>
      <c r="G67" s="52"/>
      <c r="H67" s="52"/>
      <c r="I67" s="52"/>
      <c r="J67" s="1"/>
    </row>
    <row r="68" spans="1:10" ht="36" x14ac:dyDescent="0.35">
      <c r="A68" s="238"/>
      <c r="B68" s="233" t="s">
        <v>525</v>
      </c>
      <c r="C68" s="52"/>
      <c r="D68" s="52"/>
      <c r="E68" s="234"/>
      <c r="F68" s="234"/>
      <c r="G68" s="52"/>
      <c r="H68" s="52"/>
      <c r="I68" s="52"/>
      <c r="J68" s="1"/>
    </row>
    <row r="69" spans="1:10" x14ac:dyDescent="0.35">
      <c r="A69" s="211">
        <v>43376</v>
      </c>
      <c r="B69" s="212" t="s">
        <v>526</v>
      </c>
      <c r="C69" s="212" t="s">
        <v>6</v>
      </c>
      <c r="D69" s="213" t="s">
        <v>6</v>
      </c>
      <c r="E69" s="214" t="s">
        <v>6</v>
      </c>
      <c r="F69" s="215" t="s">
        <v>6</v>
      </c>
      <c r="G69" s="212" t="s">
        <v>470</v>
      </c>
      <c r="H69" s="205" t="s">
        <v>527</v>
      </c>
      <c r="I69" s="50">
        <v>515400</v>
      </c>
      <c r="J69" s="216"/>
    </row>
    <row r="70" spans="1:10" x14ac:dyDescent="0.35">
      <c r="A70" s="211"/>
      <c r="B70" s="213" t="s">
        <v>526</v>
      </c>
      <c r="C70" s="52"/>
      <c r="D70" s="52"/>
      <c r="E70" s="234"/>
      <c r="F70" s="234"/>
      <c r="G70" s="52"/>
      <c r="H70" s="52"/>
      <c r="I70" s="52"/>
      <c r="J70" s="52"/>
    </row>
    <row r="71" spans="1:10" x14ac:dyDescent="0.35">
      <c r="A71" s="211"/>
      <c r="B71" s="213" t="s">
        <v>528</v>
      </c>
      <c r="C71" s="239">
        <v>515400</v>
      </c>
      <c r="D71" s="240" t="s">
        <v>56</v>
      </c>
      <c r="E71" s="234"/>
      <c r="F71" s="234"/>
      <c r="G71" s="52"/>
      <c r="H71" s="52"/>
      <c r="I71" s="52"/>
      <c r="J71" s="52"/>
    </row>
    <row r="72" spans="1:10" x14ac:dyDescent="0.35">
      <c r="A72" s="241" t="s">
        <v>6</v>
      </c>
      <c r="B72" s="212" t="s">
        <v>17</v>
      </c>
      <c r="C72" s="242" t="s">
        <v>6</v>
      </c>
      <c r="D72" s="241" t="s">
        <v>6</v>
      </c>
      <c r="E72" s="234" t="s">
        <v>6</v>
      </c>
      <c r="F72" s="243" t="s">
        <v>6</v>
      </c>
      <c r="G72" s="241" t="s">
        <v>6</v>
      </c>
      <c r="H72" s="244" t="s">
        <v>6</v>
      </c>
      <c r="I72" s="216"/>
      <c r="J72" s="232">
        <v>515400</v>
      </c>
    </row>
    <row r="73" spans="1:10" ht="36" x14ac:dyDescent="0.35">
      <c r="A73" s="238"/>
      <c r="B73" s="233" t="s">
        <v>529</v>
      </c>
      <c r="C73" s="52"/>
      <c r="D73" s="52"/>
      <c r="E73" s="234"/>
      <c r="F73" s="234"/>
      <c r="G73" s="52"/>
      <c r="H73" s="52"/>
      <c r="I73" s="52"/>
      <c r="J73" s="52"/>
    </row>
    <row r="74" spans="1:10" x14ac:dyDescent="0.35">
      <c r="A74" s="211">
        <v>43377</v>
      </c>
      <c r="B74" s="212" t="s">
        <v>530</v>
      </c>
      <c r="C74" s="212" t="s">
        <v>6</v>
      </c>
      <c r="D74" s="213" t="s">
        <v>6</v>
      </c>
      <c r="E74" s="214" t="s">
        <v>6</v>
      </c>
      <c r="F74" s="215" t="s">
        <v>6</v>
      </c>
      <c r="G74" s="212" t="s">
        <v>470</v>
      </c>
      <c r="H74" s="205" t="s">
        <v>531</v>
      </c>
      <c r="I74" s="50">
        <v>50000</v>
      </c>
      <c r="J74" s="216"/>
    </row>
    <row r="75" spans="1:10" x14ac:dyDescent="0.35">
      <c r="A75" s="211"/>
      <c r="B75" s="213" t="s">
        <v>53</v>
      </c>
      <c r="C75" s="213" t="s">
        <v>532</v>
      </c>
      <c r="D75" s="205" t="s">
        <v>533</v>
      </c>
      <c r="E75" s="231">
        <v>50000</v>
      </c>
      <c r="F75" s="214" t="s">
        <v>56</v>
      </c>
      <c r="G75" s="52"/>
      <c r="H75" s="52"/>
      <c r="I75" s="52"/>
      <c r="J75" s="52"/>
    </row>
    <row r="76" spans="1:10" x14ac:dyDescent="0.35">
      <c r="A76" s="213" t="s">
        <v>6</v>
      </c>
      <c r="B76" s="212" t="s">
        <v>17</v>
      </c>
      <c r="C76" s="212" t="s">
        <v>6</v>
      </c>
      <c r="D76" s="213" t="s">
        <v>6</v>
      </c>
      <c r="E76" s="214" t="s">
        <v>6</v>
      </c>
      <c r="F76" s="215" t="s">
        <v>6</v>
      </c>
      <c r="G76" s="213" t="s">
        <v>6</v>
      </c>
      <c r="H76" s="205" t="s">
        <v>6</v>
      </c>
      <c r="I76" s="216"/>
      <c r="J76" s="232">
        <v>50000</v>
      </c>
    </row>
    <row r="77" spans="1:10" ht="24" x14ac:dyDescent="0.35">
      <c r="A77" s="211"/>
      <c r="B77" s="233" t="s">
        <v>534</v>
      </c>
      <c r="C77" s="52"/>
      <c r="D77" s="52"/>
      <c r="E77" s="234"/>
      <c r="F77" s="234"/>
      <c r="G77" s="52"/>
      <c r="H77" s="52"/>
      <c r="I77" s="52"/>
      <c r="J77" s="52"/>
    </row>
    <row r="78" spans="1:10" x14ac:dyDescent="0.35">
      <c r="A78" s="211">
        <v>43377</v>
      </c>
      <c r="B78" s="212" t="s">
        <v>535</v>
      </c>
      <c r="C78" s="212" t="s">
        <v>6</v>
      </c>
      <c r="D78" s="213" t="s">
        <v>6</v>
      </c>
      <c r="E78" s="214" t="s">
        <v>6</v>
      </c>
      <c r="F78" s="215" t="s">
        <v>6</v>
      </c>
      <c r="G78" s="212" t="s">
        <v>470</v>
      </c>
      <c r="H78" s="205" t="s">
        <v>536</v>
      </c>
      <c r="I78" s="50">
        <v>3230</v>
      </c>
      <c r="J78" s="216"/>
    </row>
    <row r="79" spans="1:10" x14ac:dyDescent="0.35">
      <c r="A79" s="213" t="s">
        <v>6</v>
      </c>
      <c r="B79" s="212" t="s">
        <v>24</v>
      </c>
      <c r="C79" s="212" t="s">
        <v>6</v>
      </c>
      <c r="D79" s="213" t="s">
        <v>6</v>
      </c>
      <c r="E79" s="214" t="s">
        <v>6</v>
      </c>
      <c r="F79" s="215" t="s">
        <v>6</v>
      </c>
      <c r="G79" s="213" t="s">
        <v>6</v>
      </c>
      <c r="H79" s="205" t="s">
        <v>6</v>
      </c>
      <c r="I79" s="216"/>
      <c r="J79" s="232">
        <v>3230</v>
      </c>
    </row>
    <row r="80" spans="1:10" x14ac:dyDescent="0.35">
      <c r="A80" s="478" t="s">
        <v>6</v>
      </c>
      <c r="B80" s="478"/>
      <c r="C80" s="213" t="s">
        <v>537</v>
      </c>
      <c r="D80" s="213" t="s">
        <v>6</v>
      </c>
      <c r="E80" s="231">
        <v>43373</v>
      </c>
      <c r="F80" s="231">
        <v>3230</v>
      </c>
      <c r="G80" s="52"/>
      <c r="H80" s="52"/>
      <c r="I80" s="52"/>
      <c r="J80" s="52"/>
    </row>
    <row r="81" spans="1:10" ht="24" x14ac:dyDescent="0.35">
      <c r="A81" s="238"/>
      <c r="B81" s="233" t="s">
        <v>538</v>
      </c>
      <c r="C81" s="52"/>
      <c r="D81" s="52"/>
      <c r="E81" s="234"/>
      <c r="F81" s="234"/>
      <c r="G81" s="52"/>
      <c r="H81" s="52"/>
      <c r="I81" s="52"/>
      <c r="J81" s="52"/>
    </row>
    <row r="82" spans="1:10" x14ac:dyDescent="0.35">
      <c r="A82" s="245">
        <v>43377</v>
      </c>
      <c r="B82" s="246" t="s">
        <v>539</v>
      </c>
      <c r="C82" s="246" t="s">
        <v>6</v>
      </c>
      <c r="D82" s="247" t="s">
        <v>6</v>
      </c>
      <c r="E82" s="248" t="s">
        <v>6</v>
      </c>
      <c r="F82" s="249" t="s">
        <v>6</v>
      </c>
      <c r="G82" s="246" t="s">
        <v>470</v>
      </c>
      <c r="H82" s="280" t="s">
        <v>540</v>
      </c>
      <c r="I82" s="251">
        <v>580</v>
      </c>
      <c r="J82" s="252"/>
    </row>
    <row r="83" spans="1:10" x14ac:dyDescent="0.35">
      <c r="A83" s="247" t="s">
        <v>6</v>
      </c>
      <c r="B83" s="246" t="s">
        <v>17</v>
      </c>
      <c r="C83" s="246" t="s">
        <v>6</v>
      </c>
      <c r="D83" s="247" t="s">
        <v>6</v>
      </c>
      <c r="E83" s="248" t="s">
        <v>6</v>
      </c>
      <c r="F83" s="249" t="s">
        <v>6</v>
      </c>
      <c r="G83" s="247" t="s">
        <v>6</v>
      </c>
      <c r="H83" s="280" t="s">
        <v>6</v>
      </c>
      <c r="I83" s="252"/>
      <c r="J83" s="253">
        <v>580</v>
      </c>
    </row>
    <row r="84" spans="1:10" ht="36" x14ac:dyDescent="0.35">
      <c r="A84" s="245"/>
      <c r="B84" s="254" t="s">
        <v>541</v>
      </c>
      <c r="C84" s="255"/>
      <c r="D84" s="255"/>
      <c r="E84" s="256"/>
      <c r="F84" s="256"/>
      <c r="G84" s="255"/>
      <c r="H84" s="283"/>
      <c r="I84" s="255"/>
      <c r="J84" s="255"/>
    </row>
    <row r="85" spans="1:10" x14ac:dyDescent="0.35">
      <c r="A85" s="211">
        <v>43379</v>
      </c>
      <c r="B85" s="212" t="s">
        <v>542</v>
      </c>
      <c r="C85" s="212" t="s">
        <v>6</v>
      </c>
      <c r="D85" s="213" t="s">
        <v>6</v>
      </c>
      <c r="E85" s="214" t="s">
        <v>6</v>
      </c>
      <c r="F85" s="215" t="s">
        <v>6</v>
      </c>
      <c r="G85" s="212" t="s">
        <v>470</v>
      </c>
      <c r="H85" s="205" t="s">
        <v>543</v>
      </c>
      <c r="I85" s="50">
        <v>11500</v>
      </c>
      <c r="J85" s="216"/>
    </row>
    <row r="86" spans="1:10" x14ac:dyDescent="0.35">
      <c r="A86" s="211"/>
      <c r="B86" s="213" t="s">
        <v>158</v>
      </c>
      <c r="C86" s="213" t="s">
        <v>544</v>
      </c>
      <c r="D86" s="205" t="s">
        <v>55</v>
      </c>
      <c r="E86" s="231">
        <v>2411</v>
      </c>
      <c r="F86" s="214" t="s">
        <v>56</v>
      </c>
      <c r="G86" s="52"/>
      <c r="H86" s="52"/>
      <c r="I86" s="52"/>
      <c r="J86" s="52"/>
    </row>
    <row r="87" spans="1:10" x14ac:dyDescent="0.35">
      <c r="A87" s="211"/>
      <c r="B87" s="213" t="s">
        <v>53</v>
      </c>
      <c r="C87" s="213" t="s">
        <v>545</v>
      </c>
      <c r="D87" s="205" t="s">
        <v>546</v>
      </c>
      <c r="E87" s="231">
        <v>9089</v>
      </c>
      <c r="F87" s="214" t="s">
        <v>56</v>
      </c>
      <c r="G87" s="52"/>
      <c r="H87" s="52"/>
      <c r="I87" s="52"/>
      <c r="J87" s="52"/>
    </row>
    <row r="88" spans="1:10" x14ac:dyDescent="0.35">
      <c r="A88" s="213" t="s">
        <v>6</v>
      </c>
      <c r="B88" s="212" t="s">
        <v>17</v>
      </c>
      <c r="C88" s="212" t="s">
        <v>6</v>
      </c>
      <c r="D88" s="213" t="s">
        <v>6</v>
      </c>
      <c r="E88" s="214" t="s">
        <v>6</v>
      </c>
      <c r="F88" s="215" t="s">
        <v>6</v>
      </c>
      <c r="G88" s="213" t="s">
        <v>6</v>
      </c>
      <c r="H88" s="205" t="s">
        <v>6</v>
      </c>
      <c r="I88" s="216"/>
      <c r="J88" s="232">
        <v>11500</v>
      </c>
    </row>
    <row r="89" spans="1:10" ht="24" x14ac:dyDescent="0.35">
      <c r="A89" s="211"/>
      <c r="B89" s="233" t="s">
        <v>547</v>
      </c>
      <c r="C89" s="52"/>
      <c r="D89" s="52"/>
      <c r="E89" s="234"/>
      <c r="F89" s="234"/>
      <c r="G89" s="52"/>
      <c r="H89" s="52"/>
      <c r="I89" s="52"/>
      <c r="J89" s="52"/>
    </row>
    <row r="90" spans="1:10" x14ac:dyDescent="0.35">
      <c r="A90" s="211">
        <v>43379</v>
      </c>
      <c r="B90" s="212" t="s">
        <v>469</v>
      </c>
      <c r="C90" s="212" t="s">
        <v>6</v>
      </c>
      <c r="D90" s="213" t="s">
        <v>6</v>
      </c>
      <c r="E90" s="214" t="s">
        <v>6</v>
      </c>
      <c r="F90" s="215" t="s">
        <v>6</v>
      </c>
      <c r="G90" s="212" t="s">
        <v>470</v>
      </c>
      <c r="H90" s="205" t="s">
        <v>548</v>
      </c>
      <c r="I90" s="50">
        <v>31250</v>
      </c>
      <c r="J90" s="216"/>
    </row>
    <row r="91" spans="1:10" x14ac:dyDescent="0.35">
      <c r="A91" s="213" t="s">
        <v>6</v>
      </c>
      <c r="B91" s="212" t="s">
        <v>472</v>
      </c>
      <c r="C91" s="212" t="s">
        <v>6</v>
      </c>
      <c r="D91" s="213" t="s">
        <v>6</v>
      </c>
      <c r="E91" s="214" t="s">
        <v>6</v>
      </c>
      <c r="F91" s="215" t="s">
        <v>6</v>
      </c>
      <c r="G91" s="213" t="s">
        <v>6</v>
      </c>
      <c r="H91" s="205" t="s">
        <v>6</v>
      </c>
      <c r="I91" s="199">
        <v>2960</v>
      </c>
      <c r="J91" s="216"/>
    </row>
    <row r="92" spans="1:10" x14ac:dyDescent="0.35">
      <c r="A92" s="213" t="s">
        <v>6</v>
      </c>
      <c r="B92" s="212" t="s">
        <v>473</v>
      </c>
      <c r="C92" s="212" t="s">
        <v>6</v>
      </c>
      <c r="D92" s="213" t="s">
        <v>6</v>
      </c>
      <c r="E92" s="214" t="s">
        <v>6</v>
      </c>
      <c r="F92" s="215" t="s">
        <v>6</v>
      </c>
      <c r="G92" s="213" t="s">
        <v>6</v>
      </c>
      <c r="H92" s="205" t="s">
        <v>6</v>
      </c>
      <c r="I92" s="199">
        <v>350</v>
      </c>
      <c r="J92" s="216"/>
    </row>
    <row r="93" spans="1:10" x14ac:dyDescent="0.35">
      <c r="A93" s="213" t="s">
        <v>6</v>
      </c>
      <c r="B93" s="212" t="s">
        <v>474</v>
      </c>
      <c r="C93" s="212" t="s">
        <v>6</v>
      </c>
      <c r="D93" s="213" t="s">
        <v>6</v>
      </c>
      <c r="E93" s="214" t="s">
        <v>6</v>
      </c>
      <c r="F93" s="215" t="s">
        <v>6</v>
      </c>
      <c r="G93" s="213" t="s">
        <v>6</v>
      </c>
      <c r="H93" s="205" t="s">
        <v>6</v>
      </c>
      <c r="I93" s="199">
        <v>300</v>
      </c>
      <c r="J93" s="216"/>
    </row>
    <row r="94" spans="1:10" x14ac:dyDescent="0.35">
      <c r="A94" s="213" t="s">
        <v>6</v>
      </c>
      <c r="B94" s="212" t="s">
        <v>17</v>
      </c>
      <c r="C94" s="212" t="s">
        <v>6</v>
      </c>
      <c r="D94" s="213" t="s">
        <v>6</v>
      </c>
      <c r="E94" s="214" t="s">
        <v>6</v>
      </c>
      <c r="F94" s="215" t="s">
        <v>6</v>
      </c>
      <c r="G94" s="213" t="s">
        <v>6</v>
      </c>
      <c r="H94" s="205" t="s">
        <v>6</v>
      </c>
      <c r="I94" s="216"/>
      <c r="J94" s="232">
        <v>34860</v>
      </c>
    </row>
    <row r="95" spans="1:10" ht="48" x14ac:dyDescent="0.35">
      <c r="A95" s="211"/>
      <c r="B95" s="233" t="s">
        <v>549</v>
      </c>
      <c r="C95" s="52"/>
      <c r="D95" s="52"/>
      <c r="E95" s="234"/>
      <c r="F95" s="234"/>
      <c r="G95" s="52"/>
      <c r="H95" s="52"/>
      <c r="I95" s="52"/>
      <c r="J95" s="52"/>
    </row>
    <row r="96" spans="1:10" x14ac:dyDescent="0.35">
      <c r="A96" s="211">
        <v>43381</v>
      </c>
      <c r="B96" s="212" t="s">
        <v>550</v>
      </c>
      <c r="C96" s="212" t="s">
        <v>6</v>
      </c>
      <c r="D96" s="213" t="s">
        <v>6</v>
      </c>
      <c r="E96" s="214" t="s">
        <v>6</v>
      </c>
      <c r="F96" s="215" t="s">
        <v>6</v>
      </c>
      <c r="G96" s="212" t="s">
        <v>470</v>
      </c>
      <c r="H96" s="205" t="s">
        <v>551</v>
      </c>
      <c r="I96" s="50">
        <v>32390</v>
      </c>
      <c r="J96" s="216"/>
    </row>
    <row r="97" spans="1:15" x14ac:dyDescent="0.35">
      <c r="A97" s="211"/>
      <c r="B97" s="213" t="s">
        <v>53</v>
      </c>
      <c r="C97" s="213" t="s">
        <v>552</v>
      </c>
      <c r="D97" s="205" t="s">
        <v>206</v>
      </c>
      <c r="E97" s="231">
        <v>32390</v>
      </c>
      <c r="F97" s="214" t="s">
        <v>56</v>
      </c>
      <c r="G97" s="52"/>
      <c r="H97" s="52"/>
      <c r="I97" s="52"/>
      <c r="J97" s="52"/>
    </row>
    <row r="98" spans="1:15" x14ac:dyDescent="0.35">
      <c r="A98" s="213" t="s">
        <v>6</v>
      </c>
      <c r="B98" s="212" t="s">
        <v>17</v>
      </c>
      <c r="C98" s="212" t="s">
        <v>6</v>
      </c>
      <c r="D98" s="213" t="s">
        <v>6</v>
      </c>
      <c r="E98" s="214" t="s">
        <v>6</v>
      </c>
      <c r="F98" s="215" t="s">
        <v>6</v>
      </c>
      <c r="G98" s="213" t="s">
        <v>6</v>
      </c>
      <c r="H98" s="205" t="s">
        <v>6</v>
      </c>
      <c r="I98" s="216"/>
      <c r="J98" s="232">
        <v>32390</v>
      </c>
    </row>
    <row r="99" spans="1:15" ht="36" x14ac:dyDescent="0.35">
      <c r="A99" s="211"/>
      <c r="B99" s="233" t="s">
        <v>553</v>
      </c>
      <c r="C99" s="52"/>
      <c r="D99" s="52"/>
      <c r="E99" s="234"/>
      <c r="F99" s="234"/>
      <c r="G99" s="52"/>
      <c r="H99" s="52"/>
      <c r="I99" s="52"/>
      <c r="J99" s="52"/>
    </row>
    <row r="100" spans="1:15" x14ac:dyDescent="0.35">
      <c r="A100" s="245">
        <v>43381</v>
      </c>
      <c r="B100" s="246" t="s">
        <v>488</v>
      </c>
      <c r="C100" s="246" t="s">
        <v>6</v>
      </c>
      <c r="D100" s="247" t="s">
        <v>6</v>
      </c>
      <c r="E100" s="248" t="s">
        <v>6</v>
      </c>
      <c r="F100" s="249" t="s">
        <v>6</v>
      </c>
      <c r="G100" s="246" t="s">
        <v>470</v>
      </c>
      <c r="H100" s="280" t="s">
        <v>554</v>
      </c>
      <c r="I100" s="251">
        <v>2175</v>
      </c>
      <c r="J100" s="252"/>
    </row>
    <row r="101" spans="1:15" x14ac:dyDescent="0.35">
      <c r="A101" s="245"/>
      <c r="B101" s="247" t="s">
        <v>490</v>
      </c>
      <c r="C101" s="255"/>
      <c r="D101" s="255"/>
      <c r="E101" s="256"/>
      <c r="F101" s="256"/>
      <c r="G101" s="255"/>
      <c r="H101" s="283"/>
      <c r="I101" s="255"/>
      <c r="J101" s="255"/>
    </row>
    <row r="102" spans="1:15" x14ac:dyDescent="0.35">
      <c r="A102" s="245"/>
      <c r="B102" s="247" t="s">
        <v>491</v>
      </c>
      <c r="C102" s="257">
        <v>1300</v>
      </c>
      <c r="D102" s="258" t="s">
        <v>56</v>
      </c>
      <c r="E102" s="256"/>
      <c r="F102" s="256"/>
      <c r="G102" s="255"/>
      <c r="H102" s="283"/>
      <c r="I102" s="255"/>
      <c r="J102" s="255"/>
    </row>
    <row r="103" spans="1:15" x14ac:dyDescent="0.35">
      <c r="A103" s="245"/>
      <c r="B103" s="247" t="s">
        <v>492</v>
      </c>
      <c r="C103" s="257">
        <v>275</v>
      </c>
      <c r="D103" s="258" t="s">
        <v>56</v>
      </c>
      <c r="E103" s="256"/>
      <c r="F103" s="256"/>
      <c r="G103" s="255"/>
      <c r="H103" s="283"/>
      <c r="I103" s="255"/>
      <c r="J103" s="255"/>
      <c r="N103" s="264" t="s">
        <v>949</v>
      </c>
      <c r="O103" s="264" t="s">
        <v>950</v>
      </c>
    </row>
    <row r="104" spans="1:15" x14ac:dyDescent="0.35">
      <c r="A104" s="245"/>
      <c r="B104" s="247" t="s">
        <v>493</v>
      </c>
      <c r="C104" s="257">
        <v>600</v>
      </c>
      <c r="D104" s="258" t="s">
        <v>56</v>
      </c>
      <c r="E104" s="256"/>
      <c r="F104" s="256"/>
      <c r="G104" s="255"/>
      <c r="H104" s="283"/>
      <c r="I104" s="255"/>
      <c r="J104" s="255"/>
      <c r="N104" s="263">
        <v>199677</v>
      </c>
      <c r="O104" s="263" t="s">
        <v>951</v>
      </c>
    </row>
    <row r="105" spans="1:15" x14ac:dyDescent="0.35">
      <c r="A105" s="259" t="s">
        <v>6</v>
      </c>
      <c r="B105" s="246" t="s">
        <v>17</v>
      </c>
      <c r="C105" s="260" t="s">
        <v>6</v>
      </c>
      <c r="D105" s="259" t="s">
        <v>6</v>
      </c>
      <c r="E105" s="256" t="s">
        <v>6</v>
      </c>
      <c r="F105" s="261" t="s">
        <v>6</v>
      </c>
      <c r="G105" s="259" t="s">
        <v>6</v>
      </c>
      <c r="H105" s="299" t="s">
        <v>6</v>
      </c>
      <c r="I105" s="252"/>
      <c r="J105" s="253">
        <v>2175</v>
      </c>
    </row>
    <row r="106" spans="1:15" ht="48" x14ac:dyDescent="0.35">
      <c r="A106" s="262"/>
      <c r="B106" s="254" t="s">
        <v>555</v>
      </c>
      <c r="C106" s="255"/>
      <c r="D106" s="255"/>
      <c r="E106" s="256"/>
      <c r="F106" s="256"/>
      <c r="G106" s="255"/>
      <c r="H106" s="283"/>
      <c r="I106" s="255"/>
      <c r="J106" s="255"/>
    </row>
    <row r="107" spans="1:15" x14ac:dyDescent="0.35">
      <c r="A107" s="211">
        <v>43381</v>
      </c>
      <c r="B107" s="212" t="s">
        <v>556</v>
      </c>
      <c r="C107" s="212" t="s">
        <v>6</v>
      </c>
      <c r="D107" s="213" t="s">
        <v>6</v>
      </c>
      <c r="E107" s="214" t="s">
        <v>6</v>
      </c>
      <c r="F107" s="215" t="s">
        <v>6</v>
      </c>
      <c r="G107" s="212" t="s">
        <v>470</v>
      </c>
      <c r="H107" s="205" t="s">
        <v>557</v>
      </c>
      <c r="I107" s="50">
        <v>581</v>
      </c>
      <c r="J107" s="216"/>
    </row>
    <row r="108" spans="1:15" x14ac:dyDescent="0.35">
      <c r="A108" s="213" t="s">
        <v>6</v>
      </c>
      <c r="B108" s="212" t="s">
        <v>558</v>
      </c>
      <c r="C108" s="212" t="s">
        <v>6</v>
      </c>
      <c r="D108" s="213" t="s">
        <v>6</v>
      </c>
      <c r="E108" s="214" t="s">
        <v>6</v>
      </c>
      <c r="F108" s="215" t="s">
        <v>6</v>
      </c>
      <c r="G108" s="213" t="s">
        <v>6</v>
      </c>
      <c r="H108" s="205" t="s">
        <v>6</v>
      </c>
      <c r="I108" s="199">
        <v>250</v>
      </c>
      <c r="J108" s="216"/>
    </row>
    <row r="109" spans="1:15" x14ac:dyDescent="0.35">
      <c r="A109" s="213" t="s">
        <v>6</v>
      </c>
      <c r="B109" s="212" t="s">
        <v>17</v>
      </c>
      <c r="C109" s="212" t="s">
        <v>6</v>
      </c>
      <c r="D109" s="213" t="s">
        <v>6</v>
      </c>
      <c r="E109" s="214" t="s">
        <v>6</v>
      </c>
      <c r="F109" s="215" t="s">
        <v>6</v>
      </c>
      <c r="G109" s="213" t="s">
        <v>6</v>
      </c>
      <c r="H109" s="205" t="s">
        <v>6</v>
      </c>
      <c r="I109" s="216"/>
      <c r="J109" s="232">
        <v>831</v>
      </c>
    </row>
    <row r="110" spans="1:15" ht="36" x14ac:dyDescent="0.35">
      <c r="A110" s="211"/>
      <c r="B110" s="233" t="s">
        <v>559</v>
      </c>
      <c r="C110" s="52"/>
      <c r="D110" s="52"/>
      <c r="E110" s="234"/>
      <c r="F110" s="234"/>
      <c r="G110" s="52"/>
      <c r="H110" s="52"/>
      <c r="I110" s="52"/>
      <c r="J110" s="52"/>
    </row>
    <row r="111" spans="1:15" x14ac:dyDescent="0.35">
      <c r="A111" s="211">
        <v>43381</v>
      </c>
      <c r="B111" s="212" t="s">
        <v>469</v>
      </c>
      <c r="C111" s="212" t="s">
        <v>6</v>
      </c>
      <c r="D111" s="213" t="s">
        <v>6</v>
      </c>
      <c r="E111" s="214" t="s">
        <v>6</v>
      </c>
      <c r="F111" s="215" t="s">
        <v>6</v>
      </c>
      <c r="G111" s="212" t="s">
        <v>470</v>
      </c>
      <c r="H111" s="205" t="s">
        <v>560</v>
      </c>
      <c r="I111" s="50">
        <v>38225</v>
      </c>
      <c r="J111" s="216"/>
    </row>
    <row r="112" spans="1:15" x14ac:dyDescent="0.35">
      <c r="A112" s="213" t="s">
        <v>6</v>
      </c>
      <c r="B112" s="212" t="s">
        <v>472</v>
      </c>
      <c r="C112" s="212" t="s">
        <v>6</v>
      </c>
      <c r="D112" s="213" t="s">
        <v>6</v>
      </c>
      <c r="E112" s="214" t="s">
        <v>6</v>
      </c>
      <c r="F112" s="215" t="s">
        <v>6</v>
      </c>
      <c r="G112" s="213" t="s">
        <v>6</v>
      </c>
      <c r="H112" s="205" t="s">
        <v>6</v>
      </c>
      <c r="I112" s="199">
        <v>8230</v>
      </c>
      <c r="J112" s="216"/>
    </row>
    <row r="113" spans="1:10" x14ac:dyDescent="0.35">
      <c r="A113" s="213" t="s">
        <v>6</v>
      </c>
      <c r="B113" s="212" t="s">
        <v>473</v>
      </c>
      <c r="C113" s="212" t="s">
        <v>6</v>
      </c>
      <c r="D113" s="213" t="s">
        <v>6</v>
      </c>
      <c r="E113" s="214" t="s">
        <v>6</v>
      </c>
      <c r="F113" s="215" t="s">
        <v>6</v>
      </c>
      <c r="G113" s="213" t="s">
        <v>6</v>
      </c>
      <c r="H113" s="205" t="s">
        <v>6</v>
      </c>
      <c r="I113" s="199">
        <v>770</v>
      </c>
      <c r="J113" s="216"/>
    </row>
    <row r="114" spans="1:10" x14ac:dyDescent="0.35">
      <c r="A114" s="213" t="s">
        <v>6</v>
      </c>
      <c r="B114" s="212" t="s">
        <v>474</v>
      </c>
      <c r="C114" s="212" t="s">
        <v>6</v>
      </c>
      <c r="D114" s="213" t="s">
        <v>6</v>
      </c>
      <c r="E114" s="214" t="s">
        <v>6</v>
      </c>
      <c r="F114" s="215" t="s">
        <v>6</v>
      </c>
      <c r="G114" s="213" t="s">
        <v>6</v>
      </c>
      <c r="H114" s="205" t="s">
        <v>6</v>
      </c>
      <c r="I114" s="199">
        <v>1125</v>
      </c>
      <c r="J114" s="216"/>
    </row>
    <row r="115" spans="1:10" x14ac:dyDescent="0.35">
      <c r="A115" s="213" t="s">
        <v>6</v>
      </c>
      <c r="B115" s="212" t="s">
        <v>17</v>
      </c>
      <c r="C115" s="212" t="s">
        <v>6</v>
      </c>
      <c r="D115" s="213" t="s">
        <v>6</v>
      </c>
      <c r="E115" s="214" t="s">
        <v>6</v>
      </c>
      <c r="F115" s="215" t="s">
        <v>6</v>
      </c>
      <c r="G115" s="213" t="s">
        <v>6</v>
      </c>
      <c r="H115" s="205" t="s">
        <v>6</v>
      </c>
      <c r="I115" s="216"/>
      <c r="J115" s="232">
        <v>48350</v>
      </c>
    </row>
    <row r="116" spans="1:10" ht="36" x14ac:dyDescent="0.35">
      <c r="A116" s="211"/>
      <c r="B116" s="233" t="s">
        <v>561</v>
      </c>
      <c r="C116" s="52"/>
      <c r="D116" s="52"/>
      <c r="E116" s="234"/>
      <c r="F116" s="234"/>
      <c r="G116" s="52"/>
      <c r="H116" s="52"/>
      <c r="I116" s="52"/>
      <c r="J116" s="52"/>
    </row>
    <row r="117" spans="1:10" x14ac:dyDescent="0.35">
      <c r="A117" s="245">
        <v>43381</v>
      </c>
      <c r="B117" s="246" t="s">
        <v>488</v>
      </c>
      <c r="C117" s="246" t="s">
        <v>6</v>
      </c>
      <c r="D117" s="247" t="s">
        <v>6</v>
      </c>
      <c r="E117" s="248" t="s">
        <v>6</v>
      </c>
      <c r="F117" s="249" t="s">
        <v>6</v>
      </c>
      <c r="G117" s="246" t="s">
        <v>470</v>
      </c>
      <c r="H117" s="280" t="s">
        <v>562</v>
      </c>
      <c r="I117" s="251">
        <v>650</v>
      </c>
      <c r="J117" s="252"/>
    </row>
    <row r="118" spans="1:10" x14ac:dyDescent="0.35">
      <c r="A118" s="245"/>
      <c r="B118" s="247" t="s">
        <v>490</v>
      </c>
      <c r="C118" s="255"/>
      <c r="D118" s="255"/>
      <c r="E118" s="256"/>
      <c r="F118" s="256"/>
      <c r="G118" s="255"/>
      <c r="H118" s="283"/>
      <c r="I118" s="255"/>
      <c r="J118" s="255"/>
    </row>
    <row r="119" spans="1:10" x14ac:dyDescent="0.35">
      <c r="A119" s="245"/>
      <c r="B119" s="247" t="s">
        <v>491</v>
      </c>
      <c r="C119" s="257">
        <v>650</v>
      </c>
      <c r="D119" s="258" t="s">
        <v>56</v>
      </c>
      <c r="E119" s="256"/>
      <c r="F119" s="256"/>
      <c r="G119" s="255"/>
      <c r="H119" s="283"/>
      <c r="I119" s="255"/>
      <c r="J119" s="255"/>
    </row>
    <row r="120" spans="1:10" x14ac:dyDescent="0.35">
      <c r="A120" s="259" t="s">
        <v>6</v>
      </c>
      <c r="B120" s="246" t="s">
        <v>17</v>
      </c>
      <c r="C120" s="260" t="s">
        <v>6</v>
      </c>
      <c r="D120" s="259" t="s">
        <v>6</v>
      </c>
      <c r="E120" s="256" t="s">
        <v>6</v>
      </c>
      <c r="F120" s="261" t="s">
        <v>6</v>
      </c>
      <c r="G120" s="259" t="s">
        <v>6</v>
      </c>
      <c r="H120" s="299" t="s">
        <v>6</v>
      </c>
      <c r="I120" s="252"/>
      <c r="J120" s="253">
        <v>650</v>
      </c>
    </row>
    <row r="121" spans="1:10" ht="48" x14ac:dyDescent="0.35">
      <c r="A121" s="262"/>
      <c r="B121" s="254" t="s">
        <v>563</v>
      </c>
      <c r="C121" s="255"/>
      <c r="D121" s="255"/>
      <c r="E121" s="256"/>
      <c r="F121" s="256"/>
      <c r="G121" s="255"/>
      <c r="H121" s="283"/>
      <c r="I121" s="255"/>
      <c r="J121" s="255"/>
    </row>
    <row r="122" spans="1:10" x14ac:dyDescent="0.35">
      <c r="A122" s="211">
        <v>43382</v>
      </c>
      <c r="B122" s="212" t="s">
        <v>564</v>
      </c>
      <c r="C122" s="212" t="s">
        <v>6</v>
      </c>
      <c r="D122" s="213" t="s">
        <v>6</v>
      </c>
      <c r="E122" s="214" t="s">
        <v>6</v>
      </c>
      <c r="F122" s="215" t="s">
        <v>6</v>
      </c>
      <c r="G122" s="212" t="s">
        <v>470</v>
      </c>
      <c r="H122" s="205" t="s">
        <v>565</v>
      </c>
      <c r="I122" s="50">
        <v>280</v>
      </c>
      <c r="J122" s="216"/>
    </row>
    <row r="123" spans="1:10" x14ac:dyDescent="0.35">
      <c r="A123" s="213" t="s">
        <v>6</v>
      </c>
      <c r="B123" s="212" t="s">
        <v>17</v>
      </c>
      <c r="C123" s="212" t="s">
        <v>6</v>
      </c>
      <c r="D123" s="213" t="s">
        <v>6</v>
      </c>
      <c r="E123" s="214" t="s">
        <v>6</v>
      </c>
      <c r="F123" s="215" t="s">
        <v>6</v>
      </c>
      <c r="G123" s="213" t="s">
        <v>6</v>
      </c>
      <c r="H123" s="205" t="s">
        <v>6</v>
      </c>
      <c r="I123" s="216"/>
      <c r="J123" s="232">
        <v>280</v>
      </c>
    </row>
    <row r="124" spans="1:10" ht="24" x14ac:dyDescent="0.35">
      <c r="A124" s="211"/>
      <c r="B124" s="233" t="s">
        <v>566</v>
      </c>
      <c r="C124" s="52"/>
      <c r="D124" s="52"/>
      <c r="E124" s="234"/>
      <c r="F124" s="234"/>
      <c r="G124" s="52"/>
      <c r="H124" s="52"/>
      <c r="I124" s="52"/>
      <c r="J124" s="52"/>
    </row>
    <row r="125" spans="1:10" x14ac:dyDescent="0.35">
      <c r="A125" s="211">
        <v>43382</v>
      </c>
      <c r="B125" s="212" t="s">
        <v>567</v>
      </c>
      <c r="C125" s="212" t="s">
        <v>6</v>
      </c>
      <c r="D125" s="213" t="s">
        <v>6</v>
      </c>
      <c r="E125" s="214" t="s">
        <v>6</v>
      </c>
      <c r="F125" s="215" t="s">
        <v>6</v>
      </c>
      <c r="G125" s="212" t="s">
        <v>470</v>
      </c>
      <c r="H125" s="205" t="s">
        <v>568</v>
      </c>
      <c r="I125" s="50">
        <v>2207</v>
      </c>
      <c r="J125" s="216"/>
    </row>
    <row r="126" spans="1:10" x14ac:dyDescent="0.35">
      <c r="A126" s="211"/>
      <c r="B126" s="213" t="s">
        <v>490</v>
      </c>
      <c r="C126" s="52"/>
      <c r="D126" s="52"/>
      <c r="E126" s="234"/>
      <c r="F126" s="234"/>
      <c r="G126" s="52"/>
      <c r="H126" s="52"/>
      <c r="I126" s="52"/>
      <c r="J126" s="52"/>
    </row>
    <row r="127" spans="1:10" x14ac:dyDescent="0.35">
      <c r="A127" s="211"/>
      <c r="B127" s="213" t="s">
        <v>491</v>
      </c>
      <c r="C127" s="239">
        <v>2207</v>
      </c>
      <c r="D127" s="240" t="s">
        <v>56</v>
      </c>
      <c r="E127" s="234"/>
      <c r="F127" s="234"/>
      <c r="G127" s="52"/>
      <c r="H127" s="52"/>
      <c r="I127" s="52"/>
      <c r="J127" s="52"/>
    </row>
    <row r="128" spans="1:10" x14ac:dyDescent="0.35">
      <c r="A128" s="241" t="s">
        <v>6</v>
      </c>
      <c r="B128" s="212" t="s">
        <v>17</v>
      </c>
      <c r="C128" s="242" t="s">
        <v>6</v>
      </c>
      <c r="D128" s="241" t="s">
        <v>6</v>
      </c>
      <c r="E128" s="234" t="s">
        <v>6</v>
      </c>
      <c r="F128" s="243" t="s">
        <v>6</v>
      </c>
      <c r="G128" s="241" t="s">
        <v>6</v>
      </c>
      <c r="H128" s="244" t="s">
        <v>6</v>
      </c>
      <c r="I128" s="216"/>
      <c r="J128" s="232">
        <v>2207</v>
      </c>
    </row>
    <row r="129" spans="1:11" ht="24" x14ac:dyDescent="0.35">
      <c r="A129" s="238"/>
      <c r="B129" s="233" t="s">
        <v>569</v>
      </c>
      <c r="C129" s="52"/>
      <c r="D129" s="52"/>
      <c r="E129" s="234"/>
      <c r="F129" s="234"/>
      <c r="G129" s="52"/>
      <c r="H129" s="52"/>
      <c r="I129" s="52"/>
      <c r="J129" s="52"/>
    </row>
    <row r="130" spans="1:11" x14ac:dyDescent="0.35">
      <c r="A130" s="211">
        <v>43383</v>
      </c>
      <c r="B130" s="212" t="s">
        <v>570</v>
      </c>
      <c r="C130" s="212" t="s">
        <v>6</v>
      </c>
      <c r="D130" s="213" t="s">
        <v>6</v>
      </c>
      <c r="E130" s="214" t="s">
        <v>6</v>
      </c>
      <c r="F130" s="215" t="s">
        <v>6</v>
      </c>
      <c r="G130" s="212" t="s">
        <v>470</v>
      </c>
      <c r="H130" s="205" t="s">
        <v>571</v>
      </c>
      <c r="I130" s="50">
        <v>3000</v>
      </c>
      <c r="J130" s="216"/>
    </row>
    <row r="131" spans="1:11" x14ac:dyDescent="0.35">
      <c r="A131" s="211"/>
      <c r="B131" s="213" t="s">
        <v>53</v>
      </c>
      <c r="C131" s="213" t="s">
        <v>572</v>
      </c>
      <c r="D131" s="205" t="s">
        <v>235</v>
      </c>
      <c r="E131" s="231">
        <v>3000</v>
      </c>
      <c r="F131" s="214" t="s">
        <v>56</v>
      </c>
      <c r="G131" s="52"/>
      <c r="H131" s="52"/>
      <c r="I131" s="52"/>
      <c r="J131" s="52"/>
    </row>
    <row r="132" spans="1:11" x14ac:dyDescent="0.35">
      <c r="A132" s="213" t="s">
        <v>6</v>
      </c>
      <c r="B132" s="212" t="s">
        <v>17</v>
      </c>
      <c r="C132" s="212" t="s">
        <v>6</v>
      </c>
      <c r="D132" s="213" t="s">
        <v>6</v>
      </c>
      <c r="E132" s="214" t="s">
        <v>6</v>
      </c>
      <c r="F132" s="215" t="s">
        <v>6</v>
      </c>
      <c r="G132" s="213" t="s">
        <v>6</v>
      </c>
      <c r="H132" s="205" t="s">
        <v>6</v>
      </c>
      <c r="I132" s="216"/>
      <c r="J132" s="232">
        <v>3000</v>
      </c>
    </row>
    <row r="133" spans="1:11" ht="24" x14ac:dyDescent="0.35">
      <c r="A133" s="211"/>
      <c r="B133" s="233" t="s">
        <v>573</v>
      </c>
      <c r="C133" s="52"/>
      <c r="D133" s="52"/>
      <c r="E133" s="234"/>
      <c r="F133" s="234"/>
      <c r="G133" s="52"/>
      <c r="H133" s="52"/>
      <c r="I133" s="52"/>
      <c r="J133" s="52"/>
    </row>
    <row r="134" spans="1:11" x14ac:dyDescent="0.35">
      <c r="A134" s="211">
        <v>43383</v>
      </c>
      <c r="B134" s="212" t="s">
        <v>574</v>
      </c>
      <c r="C134" s="212" t="s">
        <v>6</v>
      </c>
      <c r="D134" s="213" t="s">
        <v>6</v>
      </c>
      <c r="E134" s="214" t="s">
        <v>6</v>
      </c>
      <c r="F134" s="215" t="s">
        <v>6</v>
      </c>
      <c r="G134" s="212" t="s">
        <v>470</v>
      </c>
      <c r="H134" s="205" t="s">
        <v>575</v>
      </c>
      <c r="I134" s="50">
        <v>166</v>
      </c>
      <c r="J134" s="216"/>
    </row>
    <row r="135" spans="1:11" x14ac:dyDescent="0.35">
      <c r="A135" s="213" t="s">
        <v>6</v>
      </c>
      <c r="B135" s="212" t="s">
        <v>17</v>
      </c>
      <c r="C135" s="212" t="s">
        <v>6</v>
      </c>
      <c r="D135" s="213" t="s">
        <v>6</v>
      </c>
      <c r="E135" s="214" t="s">
        <v>6</v>
      </c>
      <c r="F135" s="215" t="s">
        <v>6</v>
      </c>
      <c r="G135" s="213" t="s">
        <v>6</v>
      </c>
      <c r="H135" s="205" t="s">
        <v>6</v>
      </c>
      <c r="I135" s="216"/>
      <c r="J135" s="232">
        <v>166</v>
      </c>
    </row>
    <row r="136" spans="1:11" ht="24" x14ac:dyDescent="0.35">
      <c r="A136" s="211"/>
      <c r="B136" s="233" t="s">
        <v>576</v>
      </c>
      <c r="C136" s="52"/>
      <c r="D136" s="52"/>
      <c r="E136" s="234"/>
      <c r="F136" s="234"/>
      <c r="G136" s="52"/>
      <c r="H136" s="52"/>
      <c r="I136" s="52"/>
      <c r="J136" s="52"/>
    </row>
    <row r="137" spans="1:11" x14ac:dyDescent="0.35">
      <c r="A137" s="211">
        <v>43383</v>
      </c>
      <c r="B137" s="212" t="s">
        <v>574</v>
      </c>
      <c r="C137" s="212" t="s">
        <v>6</v>
      </c>
      <c r="D137" s="213" t="s">
        <v>6</v>
      </c>
      <c r="E137" s="214" t="s">
        <v>6</v>
      </c>
      <c r="F137" s="215" t="s">
        <v>6</v>
      </c>
      <c r="G137" s="212" t="s">
        <v>470</v>
      </c>
      <c r="H137" s="205" t="s">
        <v>577</v>
      </c>
      <c r="I137" s="50">
        <v>254</v>
      </c>
      <c r="J137" s="216"/>
    </row>
    <row r="138" spans="1:11" x14ac:dyDescent="0.35">
      <c r="A138" s="213" t="s">
        <v>6</v>
      </c>
      <c r="B138" s="212" t="s">
        <v>17</v>
      </c>
      <c r="C138" s="212" t="s">
        <v>6</v>
      </c>
      <c r="D138" s="213" t="s">
        <v>6</v>
      </c>
      <c r="E138" s="214" t="s">
        <v>6</v>
      </c>
      <c r="F138" s="215" t="s">
        <v>6</v>
      </c>
      <c r="G138" s="213" t="s">
        <v>6</v>
      </c>
      <c r="H138" s="205" t="s">
        <v>6</v>
      </c>
      <c r="I138" s="216"/>
      <c r="J138" s="232">
        <v>254</v>
      </c>
    </row>
    <row r="139" spans="1:11" ht="24" x14ac:dyDescent="0.35">
      <c r="A139" s="211"/>
      <c r="B139" s="233" t="s">
        <v>578</v>
      </c>
      <c r="C139" s="52"/>
      <c r="D139" s="52"/>
      <c r="E139" s="234"/>
      <c r="F139" s="234"/>
      <c r="G139" s="52"/>
      <c r="H139" s="52"/>
      <c r="I139" s="52"/>
      <c r="J139" s="52"/>
    </row>
    <row r="140" spans="1:11" x14ac:dyDescent="0.35">
      <c r="A140" s="211">
        <v>43384</v>
      </c>
      <c r="B140" s="212" t="s">
        <v>579</v>
      </c>
      <c r="C140" s="212" t="s">
        <v>6</v>
      </c>
      <c r="D140" s="213" t="s">
        <v>6</v>
      </c>
      <c r="E140" s="214" t="s">
        <v>6</v>
      </c>
      <c r="F140" s="215" t="s">
        <v>6</v>
      </c>
      <c r="G140" s="212" t="s">
        <v>470</v>
      </c>
      <c r="H140" s="205" t="s">
        <v>580</v>
      </c>
      <c r="I140" s="50">
        <v>6000</v>
      </c>
      <c r="J140" s="216"/>
      <c r="K140" s="53"/>
    </row>
    <row r="141" spans="1:11" x14ac:dyDescent="0.35">
      <c r="A141" s="211"/>
      <c r="B141" s="213" t="s">
        <v>53</v>
      </c>
      <c r="C141" s="213" t="s">
        <v>581</v>
      </c>
      <c r="D141" s="205" t="s">
        <v>582</v>
      </c>
      <c r="E141" s="231">
        <v>6000</v>
      </c>
      <c r="F141" s="214" t="s">
        <v>56</v>
      </c>
      <c r="G141" s="52"/>
      <c r="H141" s="52"/>
      <c r="I141" s="52"/>
      <c r="J141" s="52"/>
      <c r="K141" s="53"/>
    </row>
    <row r="142" spans="1:11" x14ac:dyDescent="0.35">
      <c r="A142" s="213" t="s">
        <v>6</v>
      </c>
      <c r="B142" s="212" t="s">
        <v>17</v>
      </c>
      <c r="C142" s="212" t="s">
        <v>6</v>
      </c>
      <c r="D142" s="213" t="s">
        <v>6</v>
      </c>
      <c r="E142" s="214" t="s">
        <v>6</v>
      </c>
      <c r="F142" s="215" t="s">
        <v>6</v>
      </c>
      <c r="G142" s="213" t="s">
        <v>6</v>
      </c>
      <c r="H142" s="205" t="s">
        <v>6</v>
      </c>
      <c r="I142" s="216"/>
      <c r="J142" s="232">
        <v>6000</v>
      </c>
      <c r="K142" s="53"/>
    </row>
    <row r="143" spans="1:11" ht="24" x14ac:dyDescent="0.35">
      <c r="A143" s="211"/>
      <c r="B143" s="233" t="s">
        <v>583</v>
      </c>
      <c r="C143" s="52"/>
      <c r="D143" s="52"/>
      <c r="E143" s="234"/>
      <c r="F143" s="234"/>
      <c r="G143" s="52"/>
      <c r="H143" s="52"/>
      <c r="I143" s="52"/>
      <c r="J143" s="52"/>
      <c r="K143" s="53"/>
    </row>
    <row r="144" spans="1:11" x14ac:dyDescent="0.35">
      <c r="A144" s="211">
        <v>43384</v>
      </c>
      <c r="B144" s="212" t="s">
        <v>584</v>
      </c>
      <c r="C144" s="212" t="s">
        <v>6</v>
      </c>
      <c r="D144" s="213" t="s">
        <v>6</v>
      </c>
      <c r="E144" s="214" t="s">
        <v>6</v>
      </c>
      <c r="F144" s="215" t="s">
        <v>6</v>
      </c>
      <c r="G144" s="212" t="s">
        <v>470</v>
      </c>
      <c r="H144" s="205" t="s">
        <v>585</v>
      </c>
      <c r="I144" s="50">
        <v>3000</v>
      </c>
      <c r="J144" s="216"/>
      <c r="K144" s="53"/>
    </row>
    <row r="145" spans="1:11" x14ac:dyDescent="0.35">
      <c r="A145" s="211"/>
      <c r="B145" s="213" t="s">
        <v>53</v>
      </c>
      <c r="C145" s="213" t="s">
        <v>586</v>
      </c>
      <c r="D145" s="205" t="s">
        <v>587</v>
      </c>
      <c r="E145" s="231">
        <v>3000</v>
      </c>
      <c r="F145" s="214" t="s">
        <v>56</v>
      </c>
      <c r="G145" s="52"/>
      <c r="H145" s="52"/>
      <c r="I145" s="52"/>
      <c r="J145" s="52"/>
      <c r="K145" s="53"/>
    </row>
    <row r="146" spans="1:11" x14ac:dyDescent="0.35">
      <c r="A146" s="213" t="s">
        <v>6</v>
      </c>
      <c r="B146" s="212" t="s">
        <v>17</v>
      </c>
      <c r="C146" s="212" t="s">
        <v>6</v>
      </c>
      <c r="D146" s="213" t="s">
        <v>6</v>
      </c>
      <c r="E146" s="214" t="s">
        <v>6</v>
      </c>
      <c r="F146" s="215" t="s">
        <v>6</v>
      </c>
      <c r="G146" s="213" t="s">
        <v>6</v>
      </c>
      <c r="H146" s="205" t="s">
        <v>6</v>
      </c>
      <c r="I146" s="216"/>
      <c r="J146" s="232">
        <v>3000</v>
      </c>
      <c r="K146" s="53"/>
    </row>
    <row r="147" spans="1:11" ht="36" x14ac:dyDescent="0.35">
      <c r="A147" s="211"/>
      <c r="B147" s="233" t="s">
        <v>588</v>
      </c>
      <c r="C147" s="52"/>
      <c r="D147" s="52"/>
      <c r="E147" s="234"/>
      <c r="F147" s="234"/>
      <c r="G147" s="52"/>
      <c r="H147" s="52"/>
      <c r="I147" s="52"/>
      <c r="J147" s="52"/>
      <c r="K147" s="53"/>
    </row>
    <row r="148" spans="1:11" x14ac:dyDescent="0.35">
      <c r="A148" s="211">
        <v>43384</v>
      </c>
      <c r="B148" s="212" t="s">
        <v>567</v>
      </c>
      <c r="C148" s="212" t="s">
        <v>6</v>
      </c>
      <c r="D148" s="213" t="s">
        <v>6</v>
      </c>
      <c r="E148" s="214" t="s">
        <v>6</v>
      </c>
      <c r="F148" s="215" t="s">
        <v>6</v>
      </c>
      <c r="G148" s="212" t="s">
        <v>470</v>
      </c>
      <c r="H148" s="205" t="s">
        <v>589</v>
      </c>
      <c r="I148" s="50">
        <v>450</v>
      </c>
      <c r="J148" s="216"/>
      <c r="K148" s="53"/>
    </row>
    <row r="149" spans="1:11" x14ac:dyDescent="0.35">
      <c r="A149" s="211"/>
      <c r="B149" s="213" t="s">
        <v>490</v>
      </c>
      <c r="C149" s="52"/>
      <c r="D149" s="52"/>
      <c r="E149" s="234"/>
      <c r="F149" s="234"/>
      <c r="G149" s="52"/>
      <c r="H149" s="52"/>
      <c r="I149" s="52"/>
      <c r="J149" s="52"/>
      <c r="K149" s="53"/>
    </row>
    <row r="150" spans="1:11" x14ac:dyDescent="0.35">
      <c r="A150" s="211"/>
      <c r="B150" s="213" t="s">
        <v>492</v>
      </c>
      <c r="C150" s="239">
        <v>450</v>
      </c>
      <c r="D150" s="240" t="s">
        <v>56</v>
      </c>
      <c r="E150" s="234"/>
      <c r="F150" s="234"/>
      <c r="G150" s="52"/>
      <c r="H150" s="52"/>
      <c r="I150" s="52"/>
      <c r="J150" s="52"/>
      <c r="K150" s="53"/>
    </row>
    <row r="151" spans="1:11" x14ac:dyDescent="0.35">
      <c r="A151" s="241" t="s">
        <v>6</v>
      </c>
      <c r="B151" s="212" t="s">
        <v>17</v>
      </c>
      <c r="C151" s="242" t="s">
        <v>6</v>
      </c>
      <c r="D151" s="241" t="s">
        <v>6</v>
      </c>
      <c r="E151" s="234" t="s">
        <v>6</v>
      </c>
      <c r="F151" s="243" t="s">
        <v>6</v>
      </c>
      <c r="G151" s="241" t="s">
        <v>6</v>
      </c>
      <c r="H151" s="244" t="s">
        <v>6</v>
      </c>
      <c r="I151" s="216"/>
      <c r="J151" s="232">
        <v>450</v>
      </c>
      <c r="K151" s="53"/>
    </row>
    <row r="152" spans="1:11" ht="36" x14ac:dyDescent="0.35">
      <c r="A152" s="238"/>
      <c r="B152" s="233" t="s">
        <v>590</v>
      </c>
      <c r="C152" s="52"/>
      <c r="D152" s="52"/>
      <c r="E152" s="234"/>
      <c r="F152" s="234"/>
      <c r="G152" s="52"/>
      <c r="H152" s="52"/>
      <c r="I152" s="52"/>
      <c r="J152" s="52"/>
      <c r="K152" s="53"/>
    </row>
    <row r="153" spans="1:11" x14ac:dyDescent="0.35">
      <c r="A153" s="211">
        <v>43384</v>
      </c>
      <c r="B153" s="212" t="s">
        <v>498</v>
      </c>
      <c r="C153" s="212" t="s">
        <v>6</v>
      </c>
      <c r="D153" s="213" t="s">
        <v>6</v>
      </c>
      <c r="E153" s="214" t="s">
        <v>6</v>
      </c>
      <c r="F153" s="215" t="s">
        <v>6</v>
      </c>
      <c r="G153" s="212" t="s">
        <v>470</v>
      </c>
      <c r="H153" s="205" t="s">
        <v>591</v>
      </c>
      <c r="I153" s="50">
        <v>6000</v>
      </c>
      <c r="J153" s="216"/>
      <c r="K153" s="53"/>
    </row>
    <row r="154" spans="1:11" x14ac:dyDescent="0.35">
      <c r="A154" s="211"/>
      <c r="B154" s="213" t="s">
        <v>158</v>
      </c>
      <c r="C154" s="213" t="s">
        <v>500</v>
      </c>
      <c r="D154" s="205" t="s">
        <v>6</v>
      </c>
      <c r="E154" s="231">
        <v>6000</v>
      </c>
      <c r="F154" s="214" t="s">
        <v>56</v>
      </c>
      <c r="G154" s="52"/>
      <c r="H154" s="52"/>
      <c r="I154" s="52"/>
      <c r="J154" s="52"/>
      <c r="K154" s="53"/>
    </row>
    <row r="155" spans="1:11" x14ac:dyDescent="0.35">
      <c r="A155" s="213" t="s">
        <v>6</v>
      </c>
      <c r="B155" s="212" t="s">
        <v>17</v>
      </c>
      <c r="C155" s="212" t="s">
        <v>6</v>
      </c>
      <c r="D155" s="213" t="s">
        <v>6</v>
      </c>
      <c r="E155" s="214" t="s">
        <v>6</v>
      </c>
      <c r="F155" s="215" t="s">
        <v>6</v>
      </c>
      <c r="G155" s="213" t="s">
        <v>6</v>
      </c>
      <c r="H155" s="205" t="s">
        <v>6</v>
      </c>
      <c r="I155" s="216"/>
      <c r="J155" s="232">
        <v>6000</v>
      </c>
      <c r="K155" s="53"/>
    </row>
    <row r="156" spans="1:11" ht="24" x14ac:dyDescent="0.35">
      <c r="A156" s="211"/>
      <c r="B156" s="233" t="s">
        <v>592</v>
      </c>
      <c r="C156" s="52"/>
      <c r="D156" s="52"/>
      <c r="E156" s="234"/>
      <c r="F156" s="234"/>
      <c r="G156" s="52"/>
      <c r="H156" s="52"/>
      <c r="I156" s="52"/>
      <c r="J156" s="52"/>
      <c r="K156" s="53"/>
    </row>
    <row r="157" spans="1:11" x14ac:dyDescent="0.35">
      <c r="A157" s="211">
        <v>43384</v>
      </c>
      <c r="B157" s="212" t="s">
        <v>593</v>
      </c>
      <c r="C157" s="212" t="s">
        <v>6</v>
      </c>
      <c r="D157" s="213" t="s">
        <v>6</v>
      </c>
      <c r="E157" s="214" t="s">
        <v>6</v>
      </c>
      <c r="F157" s="215" t="s">
        <v>6</v>
      </c>
      <c r="G157" s="212" t="s">
        <v>470</v>
      </c>
      <c r="H157" s="205" t="s">
        <v>594</v>
      </c>
      <c r="I157" s="50">
        <v>2290</v>
      </c>
      <c r="J157" s="216"/>
    </row>
    <row r="158" spans="1:11" x14ac:dyDescent="0.35">
      <c r="A158" s="211"/>
      <c r="B158" s="213" t="s">
        <v>158</v>
      </c>
      <c r="C158" s="213" t="s">
        <v>595</v>
      </c>
      <c r="D158" s="205" t="s">
        <v>55</v>
      </c>
      <c r="E158" s="231">
        <v>2290</v>
      </c>
      <c r="F158" s="214" t="s">
        <v>56</v>
      </c>
      <c r="G158" s="52"/>
      <c r="H158" s="52"/>
      <c r="I158" s="52"/>
      <c r="J158" s="52"/>
    </row>
    <row r="159" spans="1:11" x14ac:dyDescent="0.35">
      <c r="A159" s="213" t="s">
        <v>6</v>
      </c>
      <c r="B159" s="212" t="s">
        <v>17</v>
      </c>
      <c r="C159" s="212" t="s">
        <v>6</v>
      </c>
      <c r="D159" s="213" t="s">
        <v>6</v>
      </c>
      <c r="E159" s="214" t="s">
        <v>6</v>
      </c>
      <c r="F159" s="215" t="s">
        <v>6</v>
      </c>
      <c r="G159" s="213" t="s">
        <v>6</v>
      </c>
      <c r="H159" s="205" t="s">
        <v>6</v>
      </c>
      <c r="I159" s="216"/>
      <c r="J159" s="232">
        <v>2290</v>
      </c>
    </row>
    <row r="160" spans="1:11" ht="36" x14ac:dyDescent="0.35">
      <c r="A160" s="211"/>
      <c r="B160" s="233" t="s">
        <v>596</v>
      </c>
      <c r="C160" s="52"/>
      <c r="D160" s="52"/>
      <c r="E160" s="234"/>
      <c r="F160" s="234"/>
      <c r="G160" s="52"/>
      <c r="H160" s="52"/>
      <c r="I160" s="52"/>
      <c r="J160" s="52"/>
    </row>
    <row r="161" spans="1:10" x14ac:dyDescent="0.35">
      <c r="A161" s="211">
        <v>43387</v>
      </c>
      <c r="B161" s="212" t="s">
        <v>597</v>
      </c>
      <c r="C161" s="212" t="s">
        <v>6</v>
      </c>
      <c r="D161" s="213" t="s">
        <v>6</v>
      </c>
      <c r="E161" s="214" t="s">
        <v>6</v>
      </c>
      <c r="F161" s="215" t="s">
        <v>6</v>
      </c>
      <c r="G161" s="212" t="s">
        <v>470</v>
      </c>
      <c r="H161" s="205" t="s">
        <v>598</v>
      </c>
      <c r="I161" s="50">
        <v>12495</v>
      </c>
      <c r="J161" s="216"/>
    </row>
    <row r="162" spans="1:10" x14ac:dyDescent="0.35">
      <c r="A162" s="211"/>
      <c r="B162" s="213" t="s">
        <v>53</v>
      </c>
      <c r="C162" s="213" t="s">
        <v>599</v>
      </c>
      <c r="D162" s="205" t="s">
        <v>235</v>
      </c>
      <c r="E162" s="231">
        <v>12495</v>
      </c>
      <c r="F162" s="214" t="s">
        <v>56</v>
      </c>
      <c r="G162" s="52"/>
      <c r="H162" s="52"/>
      <c r="I162" s="52"/>
      <c r="J162" s="52"/>
    </row>
    <row r="163" spans="1:10" x14ac:dyDescent="0.35">
      <c r="A163" s="213" t="s">
        <v>6</v>
      </c>
      <c r="B163" s="212" t="s">
        <v>17</v>
      </c>
      <c r="C163" s="212" t="s">
        <v>6</v>
      </c>
      <c r="D163" s="213" t="s">
        <v>6</v>
      </c>
      <c r="E163" s="214" t="s">
        <v>6</v>
      </c>
      <c r="F163" s="215" t="s">
        <v>6</v>
      </c>
      <c r="G163" s="213" t="s">
        <v>6</v>
      </c>
      <c r="H163" s="205" t="s">
        <v>6</v>
      </c>
      <c r="I163" s="216"/>
      <c r="J163" s="232">
        <v>12495</v>
      </c>
    </row>
    <row r="164" spans="1:10" ht="24" x14ac:dyDescent="0.35">
      <c r="A164" s="211"/>
      <c r="B164" s="233" t="s">
        <v>600</v>
      </c>
      <c r="C164" s="52"/>
      <c r="D164" s="52"/>
      <c r="E164" s="234"/>
      <c r="F164" s="234"/>
      <c r="G164" s="52"/>
      <c r="H164" s="52"/>
      <c r="I164" s="52"/>
      <c r="J164" s="52"/>
    </row>
    <row r="165" spans="1:10" x14ac:dyDescent="0.35">
      <c r="A165" s="211">
        <v>43387</v>
      </c>
      <c r="B165" s="212" t="s">
        <v>601</v>
      </c>
      <c r="C165" s="212" t="s">
        <v>6</v>
      </c>
      <c r="D165" s="213" t="s">
        <v>6</v>
      </c>
      <c r="E165" s="214" t="s">
        <v>6</v>
      </c>
      <c r="F165" s="215" t="s">
        <v>6</v>
      </c>
      <c r="G165" s="212" t="s">
        <v>470</v>
      </c>
      <c r="H165" s="205" t="s">
        <v>602</v>
      </c>
      <c r="I165" s="50">
        <v>5000</v>
      </c>
      <c r="J165" s="216"/>
    </row>
    <row r="166" spans="1:10" x14ac:dyDescent="0.35">
      <c r="A166" s="213" t="s">
        <v>6</v>
      </c>
      <c r="B166" s="212" t="s">
        <v>17</v>
      </c>
      <c r="C166" s="212" t="s">
        <v>6</v>
      </c>
      <c r="D166" s="213" t="s">
        <v>6</v>
      </c>
      <c r="E166" s="214" t="s">
        <v>6</v>
      </c>
      <c r="F166" s="215" t="s">
        <v>6</v>
      </c>
      <c r="G166" s="213" t="s">
        <v>6</v>
      </c>
      <c r="H166" s="205" t="s">
        <v>6</v>
      </c>
      <c r="I166" s="216"/>
      <c r="J166" s="232">
        <v>5000</v>
      </c>
    </row>
    <row r="167" spans="1:10" ht="36" x14ac:dyDescent="0.35">
      <c r="A167" s="211"/>
      <c r="B167" s="233" t="s">
        <v>603</v>
      </c>
      <c r="C167" s="52"/>
      <c r="D167" s="52"/>
      <c r="E167" s="234"/>
      <c r="F167" s="234"/>
      <c r="G167" s="52"/>
      <c r="H167" s="52"/>
      <c r="I167" s="52"/>
      <c r="J167" s="52"/>
    </row>
    <row r="168" spans="1:10" x14ac:dyDescent="0.35">
      <c r="A168" s="245">
        <v>43387</v>
      </c>
      <c r="B168" s="246" t="s">
        <v>604</v>
      </c>
      <c r="C168" s="246" t="s">
        <v>6</v>
      </c>
      <c r="D168" s="247" t="s">
        <v>6</v>
      </c>
      <c r="E168" s="248" t="s">
        <v>6</v>
      </c>
      <c r="F168" s="249" t="s">
        <v>6</v>
      </c>
      <c r="G168" s="246" t="s">
        <v>470</v>
      </c>
      <c r="H168" s="280" t="s">
        <v>605</v>
      </c>
      <c r="I168" s="251">
        <v>1870000</v>
      </c>
      <c r="J168" s="252"/>
    </row>
    <row r="169" spans="1:10" x14ac:dyDescent="0.35">
      <c r="A169" s="247" t="s">
        <v>6</v>
      </c>
      <c r="B169" s="246" t="s">
        <v>24</v>
      </c>
      <c r="C169" s="246" t="s">
        <v>6</v>
      </c>
      <c r="D169" s="247" t="s">
        <v>6</v>
      </c>
      <c r="E169" s="248" t="s">
        <v>6</v>
      </c>
      <c r="F169" s="249" t="s">
        <v>6</v>
      </c>
      <c r="G169" s="247" t="s">
        <v>6</v>
      </c>
      <c r="H169" s="280" t="s">
        <v>6</v>
      </c>
      <c r="I169" s="252"/>
      <c r="J169" s="253">
        <v>1870000</v>
      </c>
    </row>
    <row r="170" spans="1:10" x14ac:dyDescent="0.35">
      <c r="A170" s="477" t="s">
        <v>6</v>
      </c>
      <c r="B170" s="477"/>
      <c r="C170" s="247" t="s">
        <v>502</v>
      </c>
      <c r="D170" s="247" t="s">
        <v>6</v>
      </c>
      <c r="E170" s="266">
        <v>43380</v>
      </c>
      <c r="F170" s="266">
        <v>1870000</v>
      </c>
      <c r="G170" s="255"/>
      <c r="H170" s="283"/>
      <c r="I170" s="255"/>
      <c r="J170" s="255"/>
    </row>
    <row r="171" spans="1:10" ht="36" x14ac:dyDescent="0.35">
      <c r="A171" s="262"/>
      <c r="B171" s="254" t="s">
        <v>606</v>
      </c>
      <c r="C171" s="255"/>
      <c r="D171" s="255"/>
      <c r="E171" s="256"/>
      <c r="F171" s="256"/>
      <c r="G171" s="255"/>
      <c r="H171" s="283"/>
      <c r="I171" s="255"/>
      <c r="J171" s="255"/>
    </row>
    <row r="172" spans="1:10" x14ac:dyDescent="0.35">
      <c r="A172" s="245">
        <v>43387</v>
      </c>
      <c r="B172" s="246" t="s">
        <v>607</v>
      </c>
      <c r="C172" s="246" t="s">
        <v>6</v>
      </c>
      <c r="D172" s="247" t="s">
        <v>6</v>
      </c>
      <c r="E172" s="248" t="s">
        <v>6</v>
      </c>
      <c r="F172" s="249" t="s">
        <v>6</v>
      </c>
      <c r="G172" s="246" t="s">
        <v>470</v>
      </c>
      <c r="H172" s="280" t="s">
        <v>608</v>
      </c>
      <c r="I172" s="251">
        <v>10450</v>
      </c>
      <c r="J172" s="252"/>
    </row>
    <row r="173" spans="1:10" x14ac:dyDescent="0.35">
      <c r="A173" s="245"/>
      <c r="B173" s="247" t="s">
        <v>609</v>
      </c>
      <c r="C173" s="255"/>
      <c r="D173" s="255"/>
      <c r="E173" s="256"/>
      <c r="F173" s="256"/>
      <c r="G173" s="255"/>
      <c r="H173" s="283"/>
      <c r="I173" s="255"/>
      <c r="J173" s="255"/>
    </row>
    <row r="174" spans="1:10" x14ac:dyDescent="0.35">
      <c r="A174" s="245"/>
      <c r="B174" s="247" t="s">
        <v>610</v>
      </c>
      <c r="C174" s="257">
        <v>5000</v>
      </c>
      <c r="D174" s="258" t="s">
        <v>56</v>
      </c>
      <c r="E174" s="256"/>
      <c r="F174" s="256"/>
      <c r="G174" s="255"/>
      <c r="H174" s="283"/>
      <c r="I174" s="255"/>
      <c r="J174" s="255"/>
    </row>
    <row r="175" spans="1:10" x14ac:dyDescent="0.35">
      <c r="A175" s="245"/>
      <c r="B175" s="247" t="s">
        <v>611</v>
      </c>
      <c r="C175" s="257">
        <v>750</v>
      </c>
      <c r="D175" s="258" t="s">
        <v>56</v>
      </c>
      <c r="E175" s="256"/>
      <c r="F175" s="256"/>
      <c r="G175" s="255"/>
      <c r="H175" s="283"/>
      <c r="I175" s="255"/>
      <c r="J175" s="255"/>
    </row>
    <row r="176" spans="1:10" x14ac:dyDescent="0.35">
      <c r="A176" s="245"/>
      <c r="B176" s="247" t="s">
        <v>612</v>
      </c>
      <c r="C176" s="257">
        <v>3000</v>
      </c>
      <c r="D176" s="258" t="s">
        <v>56</v>
      </c>
      <c r="E176" s="256"/>
      <c r="F176" s="256"/>
      <c r="G176" s="255"/>
      <c r="H176" s="283"/>
      <c r="I176" s="255"/>
      <c r="J176" s="255"/>
    </row>
    <row r="177" spans="1:10" x14ac:dyDescent="0.35">
      <c r="A177" s="245"/>
      <c r="B177" s="247" t="s">
        <v>613</v>
      </c>
      <c r="C177" s="257">
        <v>300</v>
      </c>
      <c r="D177" s="258" t="s">
        <v>56</v>
      </c>
      <c r="E177" s="256"/>
      <c r="F177" s="256"/>
      <c r="G177" s="255"/>
      <c r="H177" s="479"/>
      <c r="I177" s="255"/>
      <c r="J177" s="255"/>
    </row>
    <row r="178" spans="1:10" x14ac:dyDescent="0.35">
      <c r="A178" s="245"/>
      <c r="B178" s="247" t="s">
        <v>614</v>
      </c>
      <c r="C178" s="257">
        <v>1400</v>
      </c>
      <c r="D178" s="258" t="s">
        <v>56</v>
      </c>
      <c r="E178" s="256"/>
      <c r="F178" s="256"/>
      <c r="G178" s="255"/>
      <c r="H178" s="479"/>
      <c r="I178" s="255"/>
      <c r="J178" s="255"/>
    </row>
    <row r="179" spans="1:10" x14ac:dyDescent="0.35">
      <c r="A179" s="259" t="s">
        <v>6</v>
      </c>
      <c r="B179" s="246" t="s">
        <v>24</v>
      </c>
      <c r="C179" s="260" t="s">
        <v>6</v>
      </c>
      <c r="D179" s="259" t="s">
        <v>6</v>
      </c>
      <c r="E179" s="256" t="s">
        <v>6</v>
      </c>
      <c r="F179" s="261" t="s">
        <v>6</v>
      </c>
      <c r="G179" s="259" t="s">
        <v>6</v>
      </c>
      <c r="H179" s="480" t="s">
        <v>6</v>
      </c>
      <c r="I179" s="252"/>
      <c r="J179" s="253">
        <v>10450</v>
      </c>
    </row>
    <row r="180" spans="1:10" x14ac:dyDescent="0.35">
      <c r="A180" s="477" t="s">
        <v>6</v>
      </c>
      <c r="B180" s="477"/>
      <c r="C180" s="247" t="s">
        <v>502</v>
      </c>
      <c r="D180" s="247" t="s">
        <v>6</v>
      </c>
      <c r="E180" s="266">
        <v>43380</v>
      </c>
      <c r="F180" s="266">
        <v>10450</v>
      </c>
      <c r="G180" s="255"/>
      <c r="H180" s="479"/>
      <c r="I180" s="255"/>
      <c r="J180" s="255"/>
    </row>
    <row r="181" spans="1:10" ht="36" x14ac:dyDescent="0.35">
      <c r="A181" s="262"/>
      <c r="B181" s="254" t="s">
        <v>615</v>
      </c>
      <c r="C181" s="255"/>
      <c r="D181" s="255"/>
      <c r="E181" s="256"/>
      <c r="F181" s="256"/>
      <c r="G181" s="255"/>
      <c r="H181" s="479"/>
      <c r="I181" s="255"/>
      <c r="J181" s="255"/>
    </row>
    <row r="182" spans="1:10" x14ac:dyDescent="0.35">
      <c r="A182" s="245">
        <v>43387</v>
      </c>
      <c r="B182" s="246" t="s">
        <v>607</v>
      </c>
      <c r="C182" s="246" t="s">
        <v>6</v>
      </c>
      <c r="D182" s="247" t="s">
        <v>6</v>
      </c>
      <c r="E182" s="248" t="s">
        <v>6</v>
      </c>
      <c r="F182" s="249" t="s">
        <v>6</v>
      </c>
      <c r="G182" s="246" t="s">
        <v>470</v>
      </c>
      <c r="H182" s="280" t="s">
        <v>616</v>
      </c>
      <c r="I182" s="251">
        <v>22396</v>
      </c>
      <c r="J182" s="252"/>
    </row>
    <row r="183" spans="1:10" x14ac:dyDescent="0.35">
      <c r="A183" s="245"/>
      <c r="B183" s="247" t="s">
        <v>609</v>
      </c>
      <c r="C183" s="255"/>
      <c r="D183" s="255"/>
      <c r="E183" s="256"/>
      <c r="F183" s="256"/>
      <c r="G183" s="255"/>
      <c r="H183" s="283"/>
      <c r="I183" s="255"/>
      <c r="J183" s="255"/>
    </row>
    <row r="184" spans="1:10" x14ac:dyDescent="0.35">
      <c r="A184" s="245"/>
      <c r="B184" s="247" t="s">
        <v>617</v>
      </c>
      <c r="C184" s="257">
        <v>22396</v>
      </c>
      <c r="D184" s="258" t="s">
        <v>56</v>
      </c>
      <c r="E184" s="256"/>
      <c r="F184" s="256"/>
      <c r="G184" s="255"/>
      <c r="H184" s="283"/>
      <c r="I184" s="255"/>
      <c r="J184" s="255"/>
    </row>
    <row r="185" spans="1:10" x14ac:dyDescent="0.35">
      <c r="A185" s="259" t="s">
        <v>6</v>
      </c>
      <c r="B185" s="246" t="s">
        <v>24</v>
      </c>
      <c r="C185" s="260" t="s">
        <v>6</v>
      </c>
      <c r="D185" s="259" t="s">
        <v>6</v>
      </c>
      <c r="E185" s="256" t="s">
        <v>6</v>
      </c>
      <c r="F185" s="261" t="s">
        <v>6</v>
      </c>
      <c r="G185" s="259" t="s">
        <v>6</v>
      </c>
      <c r="H185" s="299" t="s">
        <v>6</v>
      </c>
      <c r="I185" s="252"/>
      <c r="J185" s="253">
        <v>22396</v>
      </c>
    </row>
    <row r="186" spans="1:10" x14ac:dyDescent="0.35">
      <c r="A186" s="477" t="s">
        <v>6</v>
      </c>
      <c r="B186" s="477"/>
      <c r="C186" s="247" t="s">
        <v>618</v>
      </c>
      <c r="D186" s="247" t="s">
        <v>6</v>
      </c>
      <c r="E186" s="266">
        <v>43377</v>
      </c>
      <c r="F186" s="266">
        <v>22396</v>
      </c>
      <c r="G186" s="255"/>
      <c r="H186" s="283"/>
      <c r="I186" s="255"/>
      <c r="J186" s="255"/>
    </row>
    <row r="187" spans="1:10" ht="36" x14ac:dyDescent="0.35">
      <c r="A187" s="262"/>
      <c r="B187" s="254" t="s">
        <v>619</v>
      </c>
      <c r="C187" s="255"/>
      <c r="D187" s="255"/>
      <c r="E187" s="256"/>
      <c r="F187" s="256"/>
      <c r="G187" s="255"/>
      <c r="H187" s="283"/>
      <c r="I187" s="255"/>
      <c r="J187" s="255"/>
    </row>
    <row r="188" spans="1:10" x14ac:dyDescent="0.35">
      <c r="A188" s="245">
        <v>43387</v>
      </c>
      <c r="B188" s="246" t="s">
        <v>620</v>
      </c>
      <c r="C188" s="246" t="s">
        <v>6</v>
      </c>
      <c r="D188" s="247" t="s">
        <v>6</v>
      </c>
      <c r="E188" s="248" t="s">
        <v>6</v>
      </c>
      <c r="F188" s="249" t="s">
        <v>6</v>
      </c>
      <c r="G188" s="246" t="s">
        <v>470</v>
      </c>
      <c r="H188" s="280" t="s">
        <v>621</v>
      </c>
      <c r="I188" s="251">
        <v>1900000</v>
      </c>
      <c r="J188" s="252"/>
    </row>
    <row r="189" spans="1:10" x14ac:dyDescent="0.35">
      <c r="A189" s="247" t="s">
        <v>6</v>
      </c>
      <c r="B189" s="246" t="s">
        <v>24</v>
      </c>
      <c r="C189" s="246" t="s">
        <v>6</v>
      </c>
      <c r="D189" s="247" t="s">
        <v>6</v>
      </c>
      <c r="E189" s="248" t="s">
        <v>6</v>
      </c>
      <c r="F189" s="249" t="s">
        <v>6</v>
      </c>
      <c r="G189" s="247" t="s">
        <v>6</v>
      </c>
      <c r="H189" s="280" t="s">
        <v>6</v>
      </c>
      <c r="I189" s="252"/>
      <c r="J189" s="253">
        <v>1900000</v>
      </c>
    </row>
    <row r="190" spans="1:10" x14ac:dyDescent="0.35">
      <c r="A190" s="477" t="s">
        <v>6</v>
      </c>
      <c r="B190" s="477"/>
      <c r="C190" s="247" t="s">
        <v>502</v>
      </c>
      <c r="D190" s="247" t="s">
        <v>6</v>
      </c>
      <c r="E190" s="266">
        <v>43382</v>
      </c>
      <c r="F190" s="266">
        <v>1900000</v>
      </c>
      <c r="G190" s="255"/>
      <c r="H190" s="283"/>
      <c r="I190" s="255"/>
      <c r="J190" s="255"/>
    </row>
    <row r="191" spans="1:10" ht="36" x14ac:dyDescent="0.35">
      <c r="A191" s="262"/>
      <c r="B191" s="254" t="s">
        <v>622</v>
      </c>
      <c r="C191" s="255"/>
      <c r="D191" s="255"/>
      <c r="E191" s="256"/>
      <c r="F191" s="256"/>
      <c r="G191" s="255"/>
      <c r="H191" s="283"/>
      <c r="I191" s="255"/>
      <c r="J191" s="255"/>
    </row>
    <row r="192" spans="1:10" x14ac:dyDescent="0.35">
      <c r="A192" s="245">
        <v>43387</v>
      </c>
      <c r="B192" s="246" t="s">
        <v>623</v>
      </c>
      <c r="C192" s="246" t="s">
        <v>6</v>
      </c>
      <c r="D192" s="247" t="s">
        <v>6</v>
      </c>
      <c r="E192" s="248" t="s">
        <v>6</v>
      </c>
      <c r="F192" s="249" t="s">
        <v>6</v>
      </c>
      <c r="G192" s="246" t="s">
        <v>470</v>
      </c>
      <c r="H192" s="280" t="s">
        <v>624</v>
      </c>
      <c r="I192" s="251">
        <v>10450</v>
      </c>
      <c r="J192" s="252"/>
    </row>
    <row r="193" spans="1:10" x14ac:dyDescent="0.35">
      <c r="A193" s="245"/>
      <c r="B193" s="247" t="s">
        <v>609</v>
      </c>
      <c r="C193" s="255"/>
      <c r="D193" s="255"/>
      <c r="E193" s="256"/>
      <c r="F193" s="256"/>
      <c r="G193" s="255"/>
      <c r="H193" s="283"/>
      <c r="I193" s="255"/>
      <c r="J193" s="255"/>
    </row>
    <row r="194" spans="1:10" x14ac:dyDescent="0.35">
      <c r="A194" s="245"/>
      <c r="B194" s="247" t="s">
        <v>610</v>
      </c>
      <c r="C194" s="257">
        <v>5000</v>
      </c>
      <c r="D194" s="258" t="s">
        <v>56</v>
      </c>
      <c r="E194" s="256"/>
      <c r="F194" s="256"/>
      <c r="G194" s="255"/>
      <c r="H194" s="283"/>
      <c r="I194" s="255"/>
      <c r="J194" s="255"/>
    </row>
    <row r="195" spans="1:10" x14ac:dyDescent="0.35">
      <c r="A195" s="245"/>
      <c r="B195" s="247" t="s">
        <v>611</v>
      </c>
      <c r="C195" s="257">
        <v>750</v>
      </c>
      <c r="D195" s="258" t="s">
        <v>56</v>
      </c>
      <c r="E195" s="256"/>
      <c r="F195" s="256"/>
      <c r="G195" s="255"/>
      <c r="H195" s="283"/>
      <c r="I195" s="255"/>
      <c r="J195" s="255"/>
    </row>
    <row r="196" spans="1:10" x14ac:dyDescent="0.35">
      <c r="A196" s="245"/>
      <c r="B196" s="247" t="s">
        <v>612</v>
      </c>
      <c r="C196" s="257">
        <v>3000</v>
      </c>
      <c r="D196" s="258" t="s">
        <v>56</v>
      </c>
      <c r="E196" s="256"/>
      <c r="F196" s="256"/>
      <c r="G196" s="255"/>
      <c r="H196" s="283"/>
      <c r="I196" s="255"/>
      <c r="J196" s="255"/>
    </row>
    <row r="197" spans="1:10" x14ac:dyDescent="0.35">
      <c r="A197" s="245"/>
      <c r="B197" s="247" t="s">
        <v>613</v>
      </c>
      <c r="C197" s="257">
        <v>300</v>
      </c>
      <c r="D197" s="258" t="s">
        <v>56</v>
      </c>
      <c r="E197" s="256"/>
      <c r="F197" s="256"/>
      <c r="G197" s="255"/>
      <c r="H197" s="283"/>
      <c r="I197" s="255"/>
      <c r="J197" s="255"/>
    </row>
    <row r="198" spans="1:10" x14ac:dyDescent="0.35">
      <c r="A198" s="245"/>
      <c r="B198" s="247" t="s">
        <v>614</v>
      </c>
      <c r="C198" s="257">
        <v>1400</v>
      </c>
      <c r="D198" s="258" t="s">
        <v>56</v>
      </c>
      <c r="E198" s="256"/>
      <c r="F198" s="256"/>
      <c r="G198" s="255"/>
      <c r="H198" s="283"/>
      <c r="I198" s="255"/>
      <c r="J198" s="255"/>
    </row>
    <row r="199" spans="1:10" x14ac:dyDescent="0.35">
      <c r="A199" s="259" t="s">
        <v>6</v>
      </c>
      <c r="B199" s="246" t="s">
        <v>24</v>
      </c>
      <c r="C199" s="260" t="s">
        <v>6</v>
      </c>
      <c r="D199" s="259" t="s">
        <v>6</v>
      </c>
      <c r="E199" s="256" t="s">
        <v>6</v>
      </c>
      <c r="F199" s="261" t="s">
        <v>6</v>
      </c>
      <c r="G199" s="259" t="s">
        <v>6</v>
      </c>
      <c r="H199" s="299" t="s">
        <v>6</v>
      </c>
      <c r="I199" s="252"/>
      <c r="J199" s="253">
        <v>10450</v>
      </c>
    </row>
    <row r="200" spans="1:10" x14ac:dyDescent="0.35">
      <c r="A200" s="477" t="s">
        <v>6</v>
      </c>
      <c r="B200" s="477"/>
      <c r="C200" s="247" t="s">
        <v>502</v>
      </c>
      <c r="D200" s="247" t="s">
        <v>6</v>
      </c>
      <c r="E200" s="266">
        <v>43382</v>
      </c>
      <c r="F200" s="266">
        <v>10450</v>
      </c>
      <c r="G200" s="255"/>
      <c r="H200" s="283"/>
      <c r="I200" s="255"/>
      <c r="J200" s="255"/>
    </row>
    <row r="201" spans="1:10" ht="36" x14ac:dyDescent="0.35">
      <c r="A201" s="262"/>
      <c r="B201" s="254" t="s">
        <v>625</v>
      </c>
      <c r="C201" s="255"/>
      <c r="D201" s="255"/>
      <c r="E201" s="256"/>
      <c r="F201" s="256"/>
      <c r="G201" s="255"/>
      <c r="H201" s="283"/>
      <c r="I201" s="255"/>
      <c r="J201" s="255"/>
    </row>
    <row r="202" spans="1:10" x14ac:dyDescent="0.35">
      <c r="A202" s="245">
        <v>43387</v>
      </c>
      <c r="B202" s="246" t="s">
        <v>623</v>
      </c>
      <c r="C202" s="246" t="s">
        <v>6</v>
      </c>
      <c r="D202" s="247" t="s">
        <v>6</v>
      </c>
      <c r="E202" s="248" t="s">
        <v>6</v>
      </c>
      <c r="F202" s="249" t="s">
        <v>6</v>
      </c>
      <c r="G202" s="246" t="s">
        <v>470</v>
      </c>
      <c r="H202" s="280" t="s">
        <v>626</v>
      </c>
      <c r="I202" s="251">
        <v>22626</v>
      </c>
      <c r="J202" s="252"/>
    </row>
    <row r="203" spans="1:10" x14ac:dyDescent="0.35">
      <c r="A203" s="245"/>
      <c r="B203" s="247" t="s">
        <v>609</v>
      </c>
      <c r="C203" s="255"/>
      <c r="D203" s="255"/>
      <c r="E203" s="256"/>
      <c r="F203" s="256"/>
      <c r="G203" s="255"/>
      <c r="H203" s="283"/>
      <c r="I203" s="255"/>
      <c r="J203" s="255"/>
    </row>
    <row r="204" spans="1:10" x14ac:dyDescent="0.35">
      <c r="A204" s="245"/>
      <c r="B204" s="247" t="s">
        <v>617</v>
      </c>
      <c r="C204" s="257">
        <v>22626</v>
      </c>
      <c r="D204" s="258" t="s">
        <v>56</v>
      </c>
      <c r="E204" s="256"/>
      <c r="F204" s="256"/>
      <c r="G204" s="255"/>
      <c r="H204" s="283"/>
      <c r="I204" s="255"/>
      <c r="J204" s="255"/>
    </row>
    <row r="205" spans="1:10" x14ac:dyDescent="0.35">
      <c r="A205" s="259" t="s">
        <v>6</v>
      </c>
      <c r="B205" s="246" t="s">
        <v>24</v>
      </c>
      <c r="C205" s="260" t="s">
        <v>6</v>
      </c>
      <c r="D205" s="259" t="s">
        <v>6</v>
      </c>
      <c r="E205" s="256" t="s">
        <v>6</v>
      </c>
      <c r="F205" s="261" t="s">
        <v>6</v>
      </c>
      <c r="G205" s="259" t="s">
        <v>6</v>
      </c>
      <c r="H205" s="299" t="s">
        <v>6</v>
      </c>
      <c r="I205" s="252"/>
      <c r="J205" s="253">
        <v>22626</v>
      </c>
    </row>
    <row r="206" spans="1:10" x14ac:dyDescent="0.35">
      <c r="A206" s="477" t="s">
        <v>6</v>
      </c>
      <c r="B206" s="477"/>
      <c r="C206" s="247" t="s">
        <v>618</v>
      </c>
      <c r="D206" s="247" t="s">
        <v>6</v>
      </c>
      <c r="E206" s="266">
        <v>43382</v>
      </c>
      <c r="F206" s="266">
        <v>22626</v>
      </c>
      <c r="G206" s="255"/>
      <c r="H206" s="283"/>
      <c r="I206" s="255"/>
      <c r="J206" s="255"/>
    </row>
    <row r="207" spans="1:10" ht="48" x14ac:dyDescent="0.35">
      <c r="A207" s="262"/>
      <c r="B207" s="254" t="s">
        <v>627</v>
      </c>
      <c r="C207" s="255"/>
      <c r="D207" s="255"/>
      <c r="E207" s="256"/>
      <c r="F207" s="256"/>
      <c r="G207" s="255"/>
      <c r="H207" s="283"/>
      <c r="I207" s="255"/>
      <c r="J207" s="255"/>
    </row>
    <row r="208" spans="1:10" x14ac:dyDescent="0.35">
      <c r="A208" s="245">
        <v>43388</v>
      </c>
      <c r="B208" s="246" t="s">
        <v>628</v>
      </c>
      <c r="C208" s="246" t="s">
        <v>6</v>
      </c>
      <c r="D208" s="247" t="s">
        <v>6</v>
      </c>
      <c r="E208" s="248" t="s">
        <v>6</v>
      </c>
      <c r="F208" s="249" t="s">
        <v>6</v>
      </c>
      <c r="G208" s="246" t="s">
        <v>470</v>
      </c>
      <c r="H208" s="280" t="s">
        <v>629</v>
      </c>
      <c r="I208" s="251">
        <v>1330000</v>
      </c>
      <c r="J208" s="252"/>
    </row>
    <row r="209" spans="1:10" x14ac:dyDescent="0.35">
      <c r="A209" s="247" t="s">
        <v>6</v>
      </c>
      <c r="B209" s="246" t="s">
        <v>24</v>
      </c>
      <c r="C209" s="246" t="s">
        <v>6</v>
      </c>
      <c r="D209" s="247" t="s">
        <v>6</v>
      </c>
      <c r="E209" s="248" t="s">
        <v>6</v>
      </c>
      <c r="F209" s="249" t="s">
        <v>6</v>
      </c>
      <c r="G209" s="247" t="s">
        <v>6</v>
      </c>
      <c r="H209" s="280" t="s">
        <v>6</v>
      </c>
      <c r="I209" s="252"/>
      <c r="J209" s="253">
        <v>1330000</v>
      </c>
    </row>
    <row r="210" spans="1:10" x14ac:dyDescent="0.35">
      <c r="A210" s="477" t="s">
        <v>6</v>
      </c>
      <c r="B210" s="477"/>
      <c r="C210" s="247" t="s">
        <v>537</v>
      </c>
      <c r="D210" s="247" t="s">
        <v>6</v>
      </c>
      <c r="E210" s="266">
        <v>43387</v>
      </c>
      <c r="F210" s="266">
        <v>1330000</v>
      </c>
      <c r="G210" s="255"/>
      <c r="H210" s="283"/>
      <c r="I210" s="255"/>
      <c r="J210" s="255"/>
    </row>
    <row r="211" spans="1:10" ht="24" x14ac:dyDescent="0.35">
      <c r="A211" s="262"/>
      <c r="B211" s="254" t="s">
        <v>630</v>
      </c>
      <c r="C211" s="255"/>
      <c r="D211" s="255"/>
      <c r="E211" s="256"/>
      <c r="F211" s="256"/>
      <c r="G211" s="255"/>
      <c r="H211" s="283"/>
      <c r="I211" s="255"/>
      <c r="J211" s="255"/>
    </row>
    <row r="212" spans="1:10" x14ac:dyDescent="0.35">
      <c r="A212" s="245">
        <v>43388</v>
      </c>
      <c r="B212" s="246" t="s">
        <v>631</v>
      </c>
      <c r="C212" s="246" t="s">
        <v>6</v>
      </c>
      <c r="D212" s="247" t="s">
        <v>6</v>
      </c>
      <c r="E212" s="248" t="s">
        <v>6</v>
      </c>
      <c r="F212" s="249" t="s">
        <v>6</v>
      </c>
      <c r="G212" s="246" t="s">
        <v>470</v>
      </c>
      <c r="H212" s="280" t="s">
        <v>632</v>
      </c>
      <c r="I212" s="251">
        <v>10450</v>
      </c>
      <c r="J212" s="252"/>
    </row>
    <row r="213" spans="1:10" x14ac:dyDescent="0.35">
      <c r="A213" s="245"/>
      <c r="B213" s="247" t="s">
        <v>609</v>
      </c>
      <c r="C213" s="255"/>
      <c r="D213" s="255"/>
      <c r="E213" s="256"/>
      <c r="F213" s="256"/>
      <c r="G213" s="255"/>
      <c r="H213" s="283"/>
      <c r="I213" s="255"/>
      <c r="J213" s="255"/>
    </row>
    <row r="214" spans="1:10" x14ac:dyDescent="0.35">
      <c r="A214" s="245"/>
      <c r="B214" s="247" t="s">
        <v>610</v>
      </c>
      <c r="C214" s="257">
        <v>5000</v>
      </c>
      <c r="D214" s="258" t="s">
        <v>56</v>
      </c>
      <c r="E214" s="256"/>
      <c r="F214" s="256"/>
      <c r="G214" s="255"/>
      <c r="H214" s="283"/>
      <c r="I214" s="255"/>
      <c r="J214" s="255"/>
    </row>
    <row r="215" spans="1:10" x14ac:dyDescent="0.35">
      <c r="A215" s="245"/>
      <c r="B215" s="247" t="s">
        <v>611</v>
      </c>
      <c r="C215" s="257">
        <v>750</v>
      </c>
      <c r="D215" s="258" t="s">
        <v>56</v>
      </c>
      <c r="E215" s="256"/>
      <c r="F215" s="256"/>
      <c r="G215" s="255"/>
      <c r="H215" s="283"/>
      <c r="I215" s="255"/>
      <c r="J215" s="255"/>
    </row>
    <row r="216" spans="1:10" x14ac:dyDescent="0.35">
      <c r="A216" s="245"/>
      <c r="B216" s="247" t="s">
        <v>612</v>
      </c>
      <c r="C216" s="257">
        <v>3000</v>
      </c>
      <c r="D216" s="258" t="s">
        <v>56</v>
      </c>
      <c r="E216" s="256"/>
      <c r="F216" s="256"/>
      <c r="G216" s="255"/>
      <c r="H216" s="283"/>
      <c r="I216" s="255"/>
      <c r="J216" s="255"/>
    </row>
    <row r="217" spans="1:10" x14ac:dyDescent="0.35">
      <c r="A217" s="245"/>
      <c r="B217" s="247" t="s">
        <v>613</v>
      </c>
      <c r="C217" s="257">
        <v>300</v>
      </c>
      <c r="D217" s="258" t="s">
        <v>56</v>
      </c>
      <c r="E217" s="256"/>
      <c r="F217" s="256"/>
      <c r="G217" s="255"/>
      <c r="H217" s="283"/>
      <c r="I217" s="255"/>
      <c r="J217" s="255"/>
    </row>
    <row r="218" spans="1:10" x14ac:dyDescent="0.35">
      <c r="A218" s="245"/>
      <c r="B218" s="247" t="s">
        <v>614</v>
      </c>
      <c r="C218" s="257">
        <v>1400</v>
      </c>
      <c r="D218" s="258" t="s">
        <v>56</v>
      </c>
      <c r="E218" s="256"/>
      <c r="F218" s="256"/>
      <c r="G218" s="255"/>
      <c r="H218" s="283"/>
      <c r="I218" s="255"/>
      <c r="J218" s="255"/>
    </row>
    <row r="219" spans="1:10" x14ac:dyDescent="0.35">
      <c r="A219" s="259" t="s">
        <v>6</v>
      </c>
      <c r="B219" s="246" t="s">
        <v>24</v>
      </c>
      <c r="C219" s="260" t="s">
        <v>6</v>
      </c>
      <c r="D219" s="259" t="s">
        <v>6</v>
      </c>
      <c r="E219" s="256" t="s">
        <v>6</v>
      </c>
      <c r="F219" s="261" t="s">
        <v>6</v>
      </c>
      <c r="G219" s="259" t="s">
        <v>6</v>
      </c>
      <c r="H219" s="299" t="s">
        <v>6</v>
      </c>
      <c r="I219" s="252"/>
      <c r="J219" s="253">
        <v>10450</v>
      </c>
    </row>
    <row r="220" spans="1:10" x14ac:dyDescent="0.35">
      <c r="A220" s="477" t="s">
        <v>6</v>
      </c>
      <c r="B220" s="477"/>
      <c r="C220" s="247" t="s">
        <v>537</v>
      </c>
      <c r="D220" s="247" t="s">
        <v>6</v>
      </c>
      <c r="E220" s="266">
        <v>43387</v>
      </c>
      <c r="F220" s="266">
        <v>10450</v>
      </c>
      <c r="G220" s="255"/>
      <c r="H220" s="283"/>
      <c r="I220" s="255"/>
      <c r="J220" s="255"/>
    </row>
    <row r="221" spans="1:10" ht="36" x14ac:dyDescent="0.35">
      <c r="A221" s="262"/>
      <c r="B221" s="254" t="s">
        <v>633</v>
      </c>
      <c r="C221" s="255"/>
      <c r="D221" s="255"/>
      <c r="E221" s="256"/>
      <c r="F221" s="256"/>
      <c r="G221" s="255"/>
      <c r="H221" s="283"/>
      <c r="I221" s="255"/>
      <c r="J221" s="255"/>
    </row>
    <row r="222" spans="1:10" x14ac:dyDescent="0.35">
      <c r="A222" s="245">
        <v>43388</v>
      </c>
      <c r="B222" s="246" t="s">
        <v>631</v>
      </c>
      <c r="C222" s="246" t="s">
        <v>6</v>
      </c>
      <c r="D222" s="247" t="s">
        <v>6</v>
      </c>
      <c r="E222" s="248" t="s">
        <v>6</v>
      </c>
      <c r="F222" s="249" t="s">
        <v>6</v>
      </c>
      <c r="G222" s="246" t="s">
        <v>470</v>
      </c>
      <c r="H222" s="280" t="s">
        <v>634</v>
      </c>
      <c r="I222" s="251">
        <v>15956</v>
      </c>
      <c r="J222" s="252"/>
    </row>
    <row r="223" spans="1:10" x14ac:dyDescent="0.35">
      <c r="A223" s="245"/>
      <c r="B223" s="247" t="s">
        <v>609</v>
      </c>
      <c r="C223" s="255"/>
      <c r="D223" s="255"/>
      <c r="E223" s="256"/>
      <c r="F223" s="256"/>
      <c r="G223" s="255"/>
      <c r="H223" s="283"/>
      <c r="I223" s="255"/>
      <c r="J223" s="255"/>
    </row>
    <row r="224" spans="1:10" x14ac:dyDescent="0.35">
      <c r="A224" s="245"/>
      <c r="B224" s="247" t="s">
        <v>617</v>
      </c>
      <c r="C224" s="257">
        <v>15956</v>
      </c>
      <c r="D224" s="258" t="s">
        <v>56</v>
      </c>
      <c r="E224" s="256"/>
      <c r="F224" s="256"/>
      <c r="G224" s="255"/>
      <c r="H224" s="283"/>
      <c r="I224" s="255"/>
      <c r="J224" s="255"/>
    </row>
    <row r="225" spans="1:10" x14ac:dyDescent="0.35">
      <c r="A225" s="259" t="s">
        <v>6</v>
      </c>
      <c r="B225" s="246" t="s">
        <v>24</v>
      </c>
      <c r="C225" s="260" t="s">
        <v>6</v>
      </c>
      <c r="D225" s="259" t="s">
        <v>6</v>
      </c>
      <c r="E225" s="256" t="s">
        <v>6</v>
      </c>
      <c r="F225" s="261" t="s">
        <v>6</v>
      </c>
      <c r="G225" s="259" t="s">
        <v>6</v>
      </c>
      <c r="H225" s="299" t="s">
        <v>6</v>
      </c>
      <c r="I225" s="252"/>
      <c r="J225" s="253">
        <v>15956</v>
      </c>
    </row>
    <row r="226" spans="1:10" x14ac:dyDescent="0.35">
      <c r="A226" s="477" t="s">
        <v>6</v>
      </c>
      <c r="B226" s="477"/>
      <c r="C226" s="247" t="s">
        <v>618</v>
      </c>
      <c r="D226" s="247" t="s">
        <v>6</v>
      </c>
      <c r="E226" s="266">
        <v>43387</v>
      </c>
      <c r="F226" s="266">
        <v>15956</v>
      </c>
      <c r="G226" s="255"/>
      <c r="H226" s="283"/>
      <c r="I226" s="255"/>
      <c r="J226" s="255"/>
    </row>
    <row r="227" spans="1:10" ht="36" x14ac:dyDescent="0.35">
      <c r="A227" s="262"/>
      <c r="B227" s="254" t="s">
        <v>635</v>
      </c>
      <c r="C227" s="255"/>
      <c r="D227" s="255"/>
      <c r="E227" s="256"/>
      <c r="F227" s="256"/>
      <c r="G227" s="255"/>
      <c r="H227" s="283"/>
      <c r="I227" s="255"/>
      <c r="J227" s="255"/>
    </row>
    <row r="228" spans="1:10" x14ac:dyDescent="0.35">
      <c r="A228" s="245">
        <v>43388</v>
      </c>
      <c r="B228" s="246" t="s">
        <v>636</v>
      </c>
      <c r="C228" s="246" t="s">
        <v>6</v>
      </c>
      <c r="D228" s="247" t="s">
        <v>6</v>
      </c>
      <c r="E228" s="248" t="s">
        <v>6</v>
      </c>
      <c r="F228" s="249" t="s">
        <v>6</v>
      </c>
      <c r="G228" s="246" t="s">
        <v>470</v>
      </c>
      <c r="H228" s="280" t="s">
        <v>637</v>
      </c>
      <c r="I228" s="251">
        <v>1820000</v>
      </c>
      <c r="J228" s="252"/>
    </row>
    <row r="229" spans="1:10" x14ac:dyDescent="0.35">
      <c r="A229" s="247" t="s">
        <v>6</v>
      </c>
      <c r="B229" s="246" t="s">
        <v>24</v>
      </c>
      <c r="C229" s="246" t="s">
        <v>6</v>
      </c>
      <c r="D229" s="247" t="s">
        <v>6</v>
      </c>
      <c r="E229" s="248" t="s">
        <v>6</v>
      </c>
      <c r="F229" s="249" t="s">
        <v>6</v>
      </c>
      <c r="G229" s="247" t="s">
        <v>6</v>
      </c>
      <c r="H229" s="280" t="s">
        <v>6</v>
      </c>
      <c r="I229" s="252"/>
      <c r="J229" s="253">
        <v>1820000</v>
      </c>
    </row>
    <row r="230" spans="1:10" x14ac:dyDescent="0.35">
      <c r="A230" s="477" t="s">
        <v>6</v>
      </c>
      <c r="B230" s="477"/>
      <c r="C230" s="247" t="s">
        <v>537</v>
      </c>
      <c r="D230" s="247" t="s">
        <v>6</v>
      </c>
      <c r="E230" s="266">
        <v>43387</v>
      </c>
      <c r="F230" s="266">
        <v>1820000</v>
      </c>
      <c r="G230" s="255"/>
      <c r="H230" s="283"/>
      <c r="I230" s="255"/>
      <c r="J230" s="255"/>
    </row>
    <row r="231" spans="1:10" ht="24" x14ac:dyDescent="0.35">
      <c r="A231" s="262"/>
      <c r="B231" s="254" t="s">
        <v>638</v>
      </c>
      <c r="C231" s="255"/>
      <c r="D231" s="255"/>
      <c r="E231" s="256"/>
      <c r="F231" s="256"/>
      <c r="G231" s="255"/>
      <c r="H231" s="283"/>
      <c r="I231" s="255"/>
      <c r="J231" s="255"/>
    </row>
    <row r="232" spans="1:10" x14ac:dyDescent="0.35">
      <c r="A232" s="245">
        <v>43388</v>
      </c>
      <c r="B232" s="246" t="s">
        <v>639</v>
      </c>
      <c r="C232" s="246" t="s">
        <v>6</v>
      </c>
      <c r="D232" s="247" t="s">
        <v>6</v>
      </c>
      <c r="E232" s="248" t="s">
        <v>6</v>
      </c>
      <c r="F232" s="249" t="s">
        <v>6</v>
      </c>
      <c r="G232" s="246" t="s">
        <v>470</v>
      </c>
      <c r="H232" s="280" t="s">
        <v>640</v>
      </c>
      <c r="I232" s="251">
        <v>10450</v>
      </c>
      <c r="J232" s="252"/>
    </row>
    <row r="233" spans="1:10" x14ac:dyDescent="0.35">
      <c r="A233" s="245"/>
      <c r="B233" s="247" t="s">
        <v>609</v>
      </c>
      <c r="C233" s="255"/>
      <c r="D233" s="255"/>
      <c r="E233" s="256"/>
      <c r="F233" s="256"/>
      <c r="G233" s="255"/>
      <c r="H233" s="283"/>
      <c r="I233" s="255"/>
      <c r="J233" s="255"/>
    </row>
    <row r="234" spans="1:10" x14ac:dyDescent="0.35">
      <c r="A234" s="245"/>
      <c r="B234" s="247" t="s">
        <v>610</v>
      </c>
      <c r="C234" s="257">
        <v>5000</v>
      </c>
      <c r="D234" s="258" t="s">
        <v>56</v>
      </c>
      <c r="E234" s="256"/>
      <c r="F234" s="256"/>
      <c r="G234" s="255"/>
      <c r="H234" s="283"/>
      <c r="I234" s="255"/>
      <c r="J234" s="255"/>
    </row>
    <row r="235" spans="1:10" x14ac:dyDescent="0.35">
      <c r="A235" s="245"/>
      <c r="B235" s="247" t="s">
        <v>611</v>
      </c>
      <c r="C235" s="257">
        <v>750</v>
      </c>
      <c r="D235" s="258" t="s">
        <v>56</v>
      </c>
      <c r="E235" s="256"/>
      <c r="F235" s="256"/>
      <c r="G235" s="255"/>
      <c r="H235" s="283"/>
      <c r="I235" s="255"/>
      <c r="J235" s="255"/>
    </row>
    <row r="236" spans="1:10" x14ac:dyDescent="0.35">
      <c r="A236" s="245"/>
      <c r="B236" s="247" t="s">
        <v>612</v>
      </c>
      <c r="C236" s="257">
        <v>3000</v>
      </c>
      <c r="D236" s="258" t="s">
        <v>56</v>
      </c>
      <c r="E236" s="256"/>
      <c r="F236" s="256"/>
      <c r="G236" s="255"/>
      <c r="H236" s="283"/>
      <c r="I236" s="255"/>
      <c r="J236" s="255"/>
    </row>
    <row r="237" spans="1:10" x14ac:dyDescent="0.35">
      <c r="A237" s="245"/>
      <c r="B237" s="247" t="s">
        <v>613</v>
      </c>
      <c r="C237" s="257">
        <v>300</v>
      </c>
      <c r="D237" s="258" t="s">
        <v>56</v>
      </c>
      <c r="E237" s="256"/>
      <c r="F237" s="256"/>
      <c r="G237" s="255"/>
      <c r="H237" s="283"/>
      <c r="I237" s="255"/>
      <c r="J237" s="255"/>
    </row>
    <row r="238" spans="1:10" x14ac:dyDescent="0.35">
      <c r="A238" s="245"/>
      <c r="B238" s="247" t="s">
        <v>614</v>
      </c>
      <c r="C238" s="257">
        <v>1400</v>
      </c>
      <c r="D238" s="258" t="s">
        <v>56</v>
      </c>
      <c r="E238" s="256"/>
      <c r="F238" s="256"/>
      <c r="G238" s="255"/>
      <c r="H238" s="283"/>
      <c r="I238" s="255"/>
      <c r="J238" s="255"/>
    </row>
    <row r="239" spans="1:10" x14ac:dyDescent="0.35">
      <c r="A239" s="259" t="s">
        <v>6</v>
      </c>
      <c r="B239" s="246" t="s">
        <v>24</v>
      </c>
      <c r="C239" s="260" t="s">
        <v>6</v>
      </c>
      <c r="D239" s="259" t="s">
        <v>6</v>
      </c>
      <c r="E239" s="256" t="s">
        <v>6</v>
      </c>
      <c r="F239" s="261" t="s">
        <v>6</v>
      </c>
      <c r="G239" s="259" t="s">
        <v>6</v>
      </c>
      <c r="H239" s="299" t="s">
        <v>6</v>
      </c>
      <c r="I239" s="252"/>
      <c r="J239" s="253">
        <v>10450</v>
      </c>
    </row>
    <row r="240" spans="1:10" x14ac:dyDescent="0.35">
      <c r="A240" s="477" t="s">
        <v>6</v>
      </c>
      <c r="B240" s="477"/>
      <c r="C240" s="247" t="s">
        <v>537</v>
      </c>
      <c r="D240" s="247" t="s">
        <v>6</v>
      </c>
      <c r="E240" s="266">
        <v>43387</v>
      </c>
      <c r="F240" s="266">
        <v>10450</v>
      </c>
      <c r="G240" s="255"/>
      <c r="H240" s="283"/>
      <c r="I240" s="255"/>
      <c r="J240" s="255"/>
    </row>
    <row r="241" spans="1:10" ht="36" x14ac:dyDescent="0.35">
      <c r="A241" s="262"/>
      <c r="B241" s="254" t="s">
        <v>641</v>
      </c>
      <c r="C241" s="255"/>
      <c r="D241" s="255"/>
      <c r="E241" s="256"/>
      <c r="F241" s="256"/>
      <c r="G241" s="255"/>
      <c r="H241" s="283"/>
      <c r="I241" s="255"/>
      <c r="J241" s="255"/>
    </row>
    <row r="242" spans="1:10" x14ac:dyDescent="0.35">
      <c r="A242" s="245">
        <v>43388</v>
      </c>
      <c r="B242" s="246" t="s">
        <v>639</v>
      </c>
      <c r="C242" s="246" t="s">
        <v>6</v>
      </c>
      <c r="D242" s="247" t="s">
        <v>6</v>
      </c>
      <c r="E242" s="248" t="s">
        <v>6</v>
      </c>
      <c r="F242" s="249" t="s">
        <v>6</v>
      </c>
      <c r="G242" s="246" t="s">
        <v>470</v>
      </c>
      <c r="H242" s="280" t="s">
        <v>642</v>
      </c>
      <c r="I242" s="251">
        <v>14703</v>
      </c>
      <c r="J242" s="252"/>
    </row>
    <row r="243" spans="1:10" x14ac:dyDescent="0.35">
      <c r="A243" s="245"/>
      <c r="B243" s="247" t="s">
        <v>609</v>
      </c>
      <c r="C243" s="255"/>
      <c r="D243" s="255"/>
      <c r="E243" s="256"/>
      <c r="F243" s="256"/>
      <c r="G243" s="255"/>
      <c r="H243" s="283"/>
      <c r="I243" s="255"/>
      <c r="J243" s="255"/>
    </row>
    <row r="244" spans="1:10" x14ac:dyDescent="0.35">
      <c r="A244" s="245"/>
      <c r="B244" s="247" t="s">
        <v>617</v>
      </c>
      <c r="C244" s="257">
        <v>14703</v>
      </c>
      <c r="D244" s="258" t="s">
        <v>56</v>
      </c>
      <c r="E244" s="256"/>
      <c r="F244" s="256"/>
      <c r="G244" s="255"/>
      <c r="H244" s="283"/>
      <c r="I244" s="255"/>
      <c r="J244" s="255"/>
    </row>
    <row r="245" spans="1:10" x14ac:dyDescent="0.35">
      <c r="A245" s="259" t="s">
        <v>6</v>
      </c>
      <c r="B245" s="246" t="s">
        <v>24</v>
      </c>
      <c r="C245" s="260" t="s">
        <v>6</v>
      </c>
      <c r="D245" s="259" t="s">
        <v>6</v>
      </c>
      <c r="E245" s="256" t="s">
        <v>6</v>
      </c>
      <c r="F245" s="261" t="s">
        <v>6</v>
      </c>
      <c r="G245" s="259" t="s">
        <v>6</v>
      </c>
      <c r="H245" s="299" t="s">
        <v>6</v>
      </c>
      <c r="I245" s="252"/>
      <c r="J245" s="253">
        <v>14703</v>
      </c>
    </row>
    <row r="246" spans="1:10" x14ac:dyDescent="0.35">
      <c r="A246" s="477" t="s">
        <v>6</v>
      </c>
      <c r="B246" s="477"/>
      <c r="C246" s="247" t="s">
        <v>618</v>
      </c>
      <c r="D246" s="247" t="s">
        <v>6</v>
      </c>
      <c r="E246" s="266">
        <v>43387</v>
      </c>
      <c r="F246" s="266">
        <v>14703</v>
      </c>
      <c r="G246" s="255"/>
      <c r="H246" s="283"/>
      <c r="I246" s="255"/>
      <c r="J246" s="255"/>
    </row>
    <row r="247" spans="1:10" ht="36" x14ac:dyDescent="0.35">
      <c r="A247" s="262"/>
      <c r="B247" s="254" t="s">
        <v>643</v>
      </c>
      <c r="C247" s="255"/>
      <c r="D247" s="255"/>
      <c r="E247" s="256"/>
      <c r="F247" s="256"/>
      <c r="G247" s="255"/>
      <c r="H247" s="283"/>
      <c r="I247" s="255"/>
      <c r="J247" s="255"/>
    </row>
    <row r="248" spans="1:10" x14ac:dyDescent="0.35">
      <c r="A248" s="211">
        <v>43389</v>
      </c>
      <c r="B248" s="212" t="s">
        <v>644</v>
      </c>
      <c r="C248" s="212" t="s">
        <v>6</v>
      </c>
      <c r="D248" s="213" t="s">
        <v>6</v>
      </c>
      <c r="E248" s="214" t="s">
        <v>6</v>
      </c>
      <c r="F248" s="215" t="s">
        <v>6</v>
      </c>
      <c r="G248" s="212" t="s">
        <v>470</v>
      </c>
      <c r="H248" s="205" t="s">
        <v>645</v>
      </c>
      <c r="I248" s="50">
        <v>1000195.98</v>
      </c>
      <c r="J248" s="216"/>
    </row>
    <row r="249" spans="1:10" x14ac:dyDescent="0.35">
      <c r="A249" s="211"/>
      <c r="B249" s="213" t="s">
        <v>609</v>
      </c>
      <c r="C249" s="52"/>
      <c r="D249" s="52"/>
      <c r="E249" s="234"/>
      <c r="F249" s="234"/>
      <c r="G249" s="52"/>
      <c r="H249" s="52"/>
      <c r="I249" s="52"/>
      <c r="J249" s="52"/>
    </row>
    <row r="250" spans="1:10" x14ac:dyDescent="0.35">
      <c r="A250" s="211"/>
      <c r="B250" s="213" t="s">
        <v>646</v>
      </c>
      <c r="C250" s="239">
        <v>292758.76</v>
      </c>
      <c r="D250" s="240" t="s">
        <v>56</v>
      </c>
      <c r="E250" s="234"/>
      <c r="F250" s="234"/>
      <c r="G250" s="52"/>
      <c r="H250" s="52"/>
      <c r="I250" s="52"/>
      <c r="J250" s="52"/>
    </row>
    <row r="251" spans="1:10" x14ac:dyDescent="0.35">
      <c r="A251" s="211"/>
      <c r="B251" s="213" t="s">
        <v>647</v>
      </c>
      <c r="C251" s="239">
        <v>97586.25</v>
      </c>
      <c r="D251" s="240" t="s">
        <v>56</v>
      </c>
      <c r="E251" s="234"/>
      <c r="F251" s="234"/>
      <c r="G251" s="52"/>
      <c r="H251" s="52"/>
      <c r="I251" s="52"/>
      <c r="J251" s="52"/>
    </row>
    <row r="252" spans="1:10" x14ac:dyDescent="0.35">
      <c r="A252" s="211"/>
      <c r="B252" s="213" t="s">
        <v>648</v>
      </c>
      <c r="C252" s="239">
        <v>351310.51</v>
      </c>
      <c r="D252" s="240" t="s">
        <v>56</v>
      </c>
      <c r="E252" s="234"/>
      <c r="F252" s="234"/>
      <c r="G252" s="52"/>
      <c r="H252" s="52"/>
      <c r="I252" s="52"/>
      <c r="J252" s="52"/>
    </row>
    <row r="253" spans="1:10" x14ac:dyDescent="0.35">
      <c r="A253" s="211"/>
      <c r="B253" s="213" t="s">
        <v>649</v>
      </c>
      <c r="C253" s="239">
        <v>97586.25</v>
      </c>
      <c r="D253" s="240" t="s">
        <v>56</v>
      </c>
      <c r="E253" s="234"/>
      <c r="F253" s="234"/>
      <c r="G253" s="52"/>
      <c r="H253" s="52"/>
      <c r="I253" s="52"/>
      <c r="J253" s="52"/>
    </row>
    <row r="254" spans="1:10" x14ac:dyDescent="0.35">
      <c r="A254" s="211"/>
      <c r="B254" s="213" t="s">
        <v>650</v>
      </c>
      <c r="C254" s="239">
        <v>156145.81</v>
      </c>
      <c r="D254" s="240" t="s">
        <v>56</v>
      </c>
      <c r="E254" s="234"/>
      <c r="F254" s="234"/>
      <c r="G254" s="52"/>
      <c r="H254" s="52"/>
      <c r="I254" s="52"/>
      <c r="J254" s="52"/>
    </row>
    <row r="255" spans="1:10" x14ac:dyDescent="0.35">
      <c r="A255" s="211"/>
      <c r="B255" s="213" t="s">
        <v>651</v>
      </c>
      <c r="C255" s="239">
        <v>2026.29</v>
      </c>
      <c r="D255" s="240" t="s">
        <v>56</v>
      </c>
      <c r="E255" s="234"/>
      <c r="F255" s="234"/>
      <c r="G255" s="52"/>
      <c r="H255" s="52"/>
      <c r="I255" s="52"/>
      <c r="J255" s="52"/>
    </row>
    <row r="256" spans="1:10" x14ac:dyDescent="0.35">
      <c r="A256" s="211"/>
      <c r="B256" s="213" t="s">
        <v>652</v>
      </c>
      <c r="C256" s="239">
        <v>251.25</v>
      </c>
      <c r="D256" s="240" t="s">
        <v>56</v>
      </c>
      <c r="E256" s="234"/>
      <c r="F256" s="234"/>
      <c r="G256" s="52"/>
      <c r="H256" s="52"/>
      <c r="I256" s="52"/>
      <c r="J256" s="52"/>
    </row>
    <row r="257" spans="1:10" x14ac:dyDescent="0.35">
      <c r="A257" s="211"/>
      <c r="B257" s="213" t="s">
        <v>653</v>
      </c>
      <c r="C257" s="239">
        <v>1350.86</v>
      </c>
      <c r="D257" s="240" t="s">
        <v>56</v>
      </c>
      <c r="E257" s="234"/>
      <c r="F257" s="234"/>
      <c r="G257" s="52"/>
      <c r="H257" s="52"/>
      <c r="I257" s="52"/>
      <c r="J257" s="52"/>
    </row>
    <row r="258" spans="1:10" x14ac:dyDescent="0.35">
      <c r="A258" s="211"/>
      <c r="B258" s="213" t="s">
        <v>654</v>
      </c>
      <c r="C258" s="239">
        <v>30</v>
      </c>
      <c r="D258" s="240" t="s">
        <v>56</v>
      </c>
      <c r="E258" s="234"/>
      <c r="F258" s="234"/>
      <c r="G258" s="52"/>
      <c r="H258" s="52"/>
      <c r="I258" s="52"/>
      <c r="J258" s="52"/>
    </row>
    <row r="259" spans="1:10" x14ac:dyDescent="0.35">
      <c r="A259" s="211"/>
      <c r="B259" s="213" t="s">
        <v>655</v>
      </c>
      <c r="C259" s="239">
        <v>1150</v>
      </c>
      <c r="D259" s="240" t="s">
        <v>56</v>
      </c>
      <c r="E259" s="234"/>
      <c r="F259" s="234"/>
      <c r="G259" s="52"/>
      <c r="H259" s="52"/>
      <c r="I259" s="52"/>
      <c r="J259" s="52"/>
    </row>
    <row r="260" spans="1:10" x14ac:dyDescent="0.35">
      <c r="A260" s="241" t="s">
        <v>6</v>
      </c>
      <c r="B260" s="212" t="s">
        <v>24</v>
      </c>
      <c r="C260" s="242" t="s">
        <v>6</v>
      </c>
      <c r="D260" s="241" t="s">
        <v>6</v>
      </c>
      <c r="E260" s="234" t="s">
        <v>6</v>
      </c>
      <c r="F260" s="243" t="s">
        <v>6</v>
      </c>
      <c r="G260" s="241" t="s">
        <v>6</v>
      </c>
      <c r="H260" s="244" t="s">
        <v>6</v>
      </c>
      <c r="I260" s="216"/>
      <c r="J260" s="232">
        <v>1000195.98</v>
      </c>
    </row>
    <row r="261" spans="1:10" x14ac:dyDescent="0.35">
      <c r="A261" s="478" t="s">
        <v>6</v>
      </c>
      <c r="B261" s="478"/>
      <c r="C261" s="213" t="s">
        <v>618</v>
      </c>
      <c r="D261" s="213" t="s">
        <v>6</v>
      </c>
      <c r="E261" s="231">
        <v>43375</v>
      </c>
      <c r="F261" s="231">
        <v>1000195.98</v>
      </c>
      <c r="G261" s="52"/>
      <c r="H261" s="52"/>
      <c r="I261" s="52"/>
      <c r="J261" s="52"/>
    </row>
    <row r="262" spans="1:10" ht="36" x14ac:dyDescent="0.35">
      <c r="A262" s="238"/>
      <c r="B262" s="233" t="s">
        <v>656</v>
      </c>
      <c r="C262" s="52"/>
      <c r="D262" s="52"/>
      <c r="E262" s="234"/>
      <c r="F262" s="234"/>
      <c r="G262" s="52"/>
      <c r="H262" s="52"/>
      <c r="I262" s="52"/>
      <c r="J262" s="52"/>
    </row>
    <row r="263" spans="1:10" x14ac:dyDescent="0.35">
      <c r="A263" s="211">
        <v>43389</v>
      </c>
      <c r="B263" s="212" t="s">
        <v>535</v>
      </c>
      <c r="C263" s="212" t="s">
        <v>6</v>
      </c>
      <c r="D263" s="213" t="s">
        <v>6</v>
      </c>
      <c r="E263" s="214" t="s">
        <v>6</v>
      </c>
      <c r="F263" s="215" t="s">
        <v>6</v>
      </c>
      <c r="G263" s="212" t="s">
        <v>470</v>
      </c>
      <c r="H263" s="205" t="s">
        <v>657</v>
      </c>
      <c r="I263" s="50">
        <v>10783</v>
      </c>
      <c r="J263" s="216"/>
    </row>
    <row r="264" spans="1:10" x14ac:dyDescent="0.35">
      <c r="A264" s="213" t="s">
        <v>6</v>
      </c>
      <c r="B264" s="212" t="s">
        <v>658</v>
      </c>
      <c r="C264" s="212" t="s">
        <v>6</v>
      </c>
      <c r="D264" s="213" t="s">
        <v>6</v>
      </c>
      <c r="E264" s="214" t="s">
        <v>6</v>
      </c>
      <c r="F264" s="215" t="s">
        <v>6</v>
      </c>
      <c r="G264" s="213" t="s">
        <v>6</v>
      </c>
      <c r="H264" s="205" t="s">
        <v>6</v>
      </c>
      <c r="I264" s="216"/>
      <c r="J264" s="232">
        <v>10783</v>
      </c>
    </row>
    <row r="265" spans="1:10" x14ac:dyDescent="0.35">
      <c r="A265" s="478" t="s">
        <v>6</v>
      </c>
      <c r="B265" s="478"/>
      <c r="C265" s="213" t="s">
        <v>537</v>
      </c>
      <c r="D265" s="213" t="s">
        <v>659</v>
      </c>
      <c r="E265" s="231">
        <v>43096</v>
      </c>
      <c r="F265" s="231">
        <v>10783</v>
      </c>
      <c r="G265" s="52"/>
      <c r="H265" s="52"/>
      <c r="I265" s="52"/>
      <c r="J265" s="52"/>
    </row>
    <row r="266" spans="1:10" ht="24" x14ac:dyDescent="0.35">
      <c r="A266" s="238"/>
      <c r="B266" s="233" t="s">
        <v>660</v>
      </c>
      <c r="C266" s="52"/>
      <c r="D266" s="52"/>
      <c r="E266" s="234"/>
      <c r="F266" s="234"/>
      <c r="G266" s="52"/>
      <c r="H266" s="52"/>
      <c r="I266" s="52"/>
      <c r="J266" s="52"/>
    </row>
    <row r="267" spans="1:10" x14ac:dyDescent="0.35">
      <c r="A267" s="211">
        <v>43391</v>
      </c>
      <c r="B267" s="212" t="s">
        <v>567</v>
      </c>
      <c r="C267" s="212" t="s">
        <v>6</v>
      </c>
      <c r="D267" s="213" t="s">
        <v>6</v>
      </c>
      <c r="E267" s="214" t="s">
        <v>6</v>
      </c>
      <c r="F267" s="215" t="s">
        <v>6</v>
      </c>
      <c r="G267" s="212" t="s">
        <v>470</v>
      </c>
      <c r="H267" s="205" t="s">
        <v>661</v>
      </c>
      <c r="I267" s="50">
        <v>2705</v>
      </c>
      <c r="J267" s="216"/>
    </row>
    <row r="268" spans="1:10" x14ac:dyDescent="0.35">
      <c r="A268" s="211"/>
      <c r="B268" s="213" t="s">
        <v>490</v>
      </c>
      <c r="C268" s="52"/>
      <c r="D268" s="52"/>
      <c r="E268" s="234"/>
      <c r="F268" s="234"/>
      <c r="G268" s="52"/>
      <c r="H268" s="52"/>
      <c r="I268" s="52"/>
      <c r="J268" s="52"/>
    </row>
    <row r="269" spans="1:10" x14ac:dyDescent="0.35">
      <c r="A269" s="211"/>
      <c r="B269" s="213" t="s">
        <v>491</v>
      </c>
      <c r="C269" s="239">
        <v>2705</v>
      </c>
      <c r="D269" s="240" t="s">
        <v>56</v>
      </c>
      <c r="E269" s="234"/>
      <c r="F269" s="234"/>
      <c r="G269" s="52"/>
      <c r="H269" s="52"/>
      <c r="I269" s="52"/>
      <c r="J269" s="52"/>
    </row>
    <row r="270" spans="1:10" x14ac:dyDescent="0.35">
      <c r="A270" s="241" t="s">
        <v>6</v>
      </c>
      <c r="B270" s="212" t="s">
        <v>17</v>
      </c>
      <c r="C270" s="242" t="s">
        <v>6</v>
      </c>
      <c r="D270" s="241" t="s">
        <v>6</v>
      </c>
      <c r="E270" s="234" t="s">
        <v>6</v>
      </c>
      <c r="F270" s="243" t="s">
        <v>6</v>
      </c>
      <c r="G270" s="241" t="s">
        <v>6</v>
      </c>
      <c r="H270" s="244" t="s">
        <v>6</v>
      </c>
      <c r="I270" s="216"/>
      <c r="J270" s="232">
        <v>2705</v>
      </c>
    </row>
    <row r="271" spans="1:10" ht="24" x14ac:dyDescent="0.35">
      <c r="A271" s="238"/>
      <c r="B271" s="233" t="s">
        <v>662</v>
      </c>
      <c r="C271" s="52"/>
      <c r="D271" s="52"/>
      <c r="E271" s="234"/>
      <c r="F271" s="234"/>
      <c r="G271" s="52"/>
      <c r="H271" s="52"/>
      <c r="I271" s="52"/>
      <c r="J271" s="52"/>
    </row>
    <row r="272" spans="1:10" x14ac:dyDescent="0.35">
      <c r="A272" s="211">
        <v>43391</v>
      </c>
      <c r="B272" s="212" t="s">
        <v>663</v>
      </c>
      <c r="C272" s="212" t="s">
        <v>6</v>
      </c>
      <c r="D272" s="213" t="s">
        <v>6</v>
      </c>
      <c r="E272" s="214" t="s">
        <v>6</v>
      </c>
      <c r="F272" s="215" t="s">
        <v>6</v>
      </c>
      <c r="G272" s="212" t="s">
        <v>470</v>
      </c>
      <c r="H272" s="205" t="s">
        <v>664</v>
      </c>
      <c r="I272" s="50">
        <v>2198</v>
      </c>
      <c r="J272" s="216"/>
    </row>
    <row r="273" spans="1:10" x14ac:dyDescent="0.35">
      <c r="A273" s="213" t="s">
        <v>6</v>
      </c>
      <c r="B273" s="212" t="s">
        <v>17</v>
      </c>
      <c r="C273" s="212" t="s">
        <v>6</v>
      </c>
      <c r="D273" s="213" t="s">
        <v>6</v>
      </c>
      <c r="E273" s="214" t="s">
        <v>6</v>
      </c>
      <c r="F273" s="215" t="s">
        <v>6</v>
      </c>
      <c r="G273" s="213" t="s">
        <v>6</v>
      </c>
      <c r="H273" s="205" t="s">
        <v>6</v>
      </c>
      <c r="I273" s="216"/>
      <c r="J273" s="232">
        <v>2198</v>
      </c>
    </row>
    <row r="274" spans="1:10" ht="36" x14ac:dyDescent="0.35">
      <c r="A274" s="211"/>
      <c r="B274" s="233" t="s">
        <v>665</v>
      </c>
      <c r="C274" s="52"/>
      <c r="D274" s="52"/>
      <c r="E274" s="234"/>
      <c r="F274" s="234"/>
      <c r="G274" s="52"/>
      <c r="H274" s="52"/>
      <c r="I274" s="52"/>
      <c r="J274" s="52"/>
    </row>
    <row r="275" spans="1:10" x14ac:dyDescent="0.35">
      <c r="A275" s="211">
        <v>43391</v>
      </c>
      <c r="B275" s="212" t="s">
        <v>666</v>
      </c>
      <c r="C275" s="212" t="s">
        <v>6</v>
      </c>
      <c r="D275" s="213" t="s">
        <v>6</v>
      </c>
      <c r="E275" s="214" t="s">
        <v>6</v>
      </c>
      <c r="F275" s="215" t="s">
        <v>6</v>
      </c>
      <c r="G275" s="212" t="s">
        <v>470</v>
      </c>
      <c r="H275" s="205" t="s">
        <v>667</v>
      </c>
      <c r="I275" s="50">
        <v>12000</v>
      </c>
      <c r="J275" s="216"/>
    </row>
    <row r="276" spans="1:10" x14ac:dyDescent="0.35">
      <c r="A276" s="211"/>
      <c r="B276" s="213" t="s">
        <v>53</v>
      </c>
      <c r="C276" s="213" t="s">
        <v>668</v>
      </c>
      <c r="D276" s="205" t="s">
        <v>299</v>
      </c>
      <c r="E276" s="231">
        <v>12000</v>
      </c>
      <c r="F276" s="214" t="s">
        <v>56</v>
      </c>
      <c r="G276" s="52"/>
      <c r="H276" s="52"/>
      <c r="I276" s="52"/>
      <c r="J276" s="52"/>
    </row>
    <row r="277" spans="1:10" x14ac:dyDescent="0.35">
      <c r="A277" s="213" t="s">
        <v>6</v>
      </c>
      <c r="B277" s="212" t="s">
        <v>17</v>
      </c>
      <c r="C277" s="212" t="s">
        <v>6</v>
      </c>
      <c r="D277" s="213" t="s">
        <v>6</v>
      </c>
      <c r="E277" s="214" t="s">
        <v>6</v>
      </c>
      <c r="F277" s="215" t="s">
        <v>6</v>
      </c>
      <c r="G277" s="213" t="s">
        <v>6</v>
      </c>
      <c r="H277" s="205" t="s">
        <v>6</v>
      </c>
      <c r="I277" s="216"/>
      <c r="J277" s="232">
        <v>12000</v>
      </c>
    </row>
    <row r="278" spans="1:10" ht="24" x14ac:dyDescent="0.35">
      <c r="A278" s="211"/>
      <c r="B278" s="233" t="s">
        <v>669</v>
      </c>
      <c r="C278" s="52"/>
      <c r="D278" s="52"/>
      <c r="E278" s="234"/>
      <c r="F278" s="234"/>
      <c r="G278" s="52"/>
      <c r="H278" s="52"/>
      <c r="I278" s="52"/>
      <c r="J278" s="52"/>
    </row>
    <row r="279" spans="1:10" x14ac:dyDescent="0.35">
      <c r="A279" s="211">
        <v>43391</v>
      </c>
      <c r="B279" s="212" t="s">
        <v>670</v>
      </c>
      <c r="C279" s="212" t="s">
        <v>6</v>
      </c>
      <c r="D279" s="213" t="s">
        <v>6</v>
      </c>
      <c r="E279" s="214" t="s">
        <v>6</v>
      </c>
      <c r="F279" s="215" t="s">
        <v>6</v>
      </c>
      <c r="G279" s="212" t="s">
        <v>470</v>
      </c>
      <c r="H279" s="205" t="s">
        <v>671</v>
      </c>
      <c r="I279" s="50">
        <v>20000</v>
      </c>
      <c r="J279" s="216"/>
    </row>
    <row r="280" spans="1:10" x14ac:dyDescent="0.35">
      <c r="A280" s="211"/>
      <c r="B280" s="213" t="s">
        <v>53</v>
      </c>
      <c r="C280" s="213" t="s">
        <v>672</v>
      </c>
      <c r="D280" s="205" t="s">
        <v>299</v>
      </c>
      <c r="E280" s="231">
        <v>20000</v>
      </c>
      <c r="F280" s="214" t="s">
        <v>56</v>
      </c>
      <c r="G280" s="52"/>
      <c r="H280" s="52"/>
      <c r="I280" s="52"/>
      <c r="J280" s="52"/>
    </row>
    <row r="281" spans="1:10" x14ac:dyDescent="0.35">
      <c r="A281" s="213" t="s">
        <v>6</v>
      </c>
      <c r="B281" s="212" t="s">
        <v>17</v>
      </c>
      <c r="C281" s="212" t="s">
        <v>6</v>
      </c>
      <c r="D281" s="213" t="s">
        <v>6</v>
      </c>
      <c r="E281" s="214" t="s">
        <v>6</v>
      </c>
      <c r="F281" s="215" t="s">
        <v>6</v>
      </c>
      <c r="G281" s="213" t="s">
        <v>6</v>
      </c>
      <c r="H281" s="205" t="s">
        <v>6</v>
      </c>
      <c r="I281" s="216"/>
      <c r="J281" s="232">
        <v>20000</v>
      </c>
    </row>
    <row r="282" spans="1:10" ht="24" x14ac:dyDescent="0.35">
      <c r="A282" s="211"/>
      <c r="B282" s="233" t="s">
        <v>673</v>
      </c>
      <c r="C282" s="52"/>
      <c r="D282" s="52"/>
      <c r="E282" s="234"/>
      <c r="F282" s="234"/>
      <c r="G282" s="52"/>
      <c r="H282" s="52"/>
      <c r="I282" s="52"/>
      <c r="J282" s="52"/>
    </row>
    <row r="283" spans="1:10" x14ac:dyDescent="0.35">
      <c r="A283" s="211">
        <v>43391</v>
      </c>
      <c r="B283" s="212" t="s">
        <v>480</v>
      </c>
      <c r="C283" s="212" t="s">
        <v>6</v>
      </c>
      <c r="D283" s="213" t="s">
        <v>6</v>
      </c>
      <c r="E283" s="214" t="s">
        <v>6</v>
      </c>
      <c r="F283" s="215" t="s">
        <v>6</v>
      </c>
      <c r="G283" s="212" t="s">
        <v>470</v>
      </c>
      <c r="H283" s="205" t="s">
        <v>674</v>
      </c>
      <c r="I283" s="50">
        <v>15000</v>
      </c>
      <c r="J283" s="216"/>
    </row>
    <row r="284" spans="1:10" x14ac:dyDescent="0.35">
      <c r="A284" s="211"/>
      <c r="B284" s="213" t="s">
        <v>53</v>
      </c>
      <c r="C284" s="213" t="s">
        <v>672</v>
      </c>
      <c r="D284" s="205" t="s">
        <v>299</v>
      </c>
      <c r="E284" s="231">
        <v>15000</v>
      </c>
      <c r="F284" s="214" t="s">
        <v>56</v>
      </c>
      <c r="G284" s="52"/>
      <c r="H284" s="52"/>
      <c r="I284" s="52"/>
      <c r="J284" s="52"/>
    </row>
    <row r="285" spans="1:10" x14ac:dyDescent="0.35">
      <c r="A285" s="213" t="s">
        <v>6</v>
      </c>
      <c r="B285" s="212" t="s">
        <v>17</v>
      </c>
      <c r="C285" s="212" t="s">
        <v>6</v>
      </c>
      <c r="D285" s="213" t="s">
        <v>6</v>
      </c>
      <c r="E285" s="214" t="s">
        <v>6</v>
      </c>
      <c r="F285" s="215" t="s">
        <v>6</v>
      </c>
      <c r="G285" s="213" t="s">
        <v>6</v>
      </c>
      <c r="H285" s="205" t="s">
        <v>6</v>
      </c>
      <c r="I285" s="216"/>
      <c r="J285" s="232">
        <v>15000</v>
      </c>
    </row>
    <row r="286" spans="1:10" ht="24" x14ac:dyDescent="0.35">
      <c r="A286" s="211"/>
      <c r="B286" s="233" t="s">
        <v>675</v>
      </c>
      <c r="C286" s="52"/>
      <c r="D286" s="52"/>
      <c r="E286" s="234"/>
      <c r="F286" s="234"/>
      <c r="G286" s="52"/>
      <c r="H286" s="52"/>
      <c r="I286" s="52"/>
      <c r="J286" s="52"/>
    </row>
    <row r="287" spans="1:10" x14ac:dyDescent="0.35">
      <c r="A287" s="211">
        <v>43394</v>
      </c>
      <c r="B287" s="212" t="s">
        <v>676</v>
      </c>
      <c r="C287" s="212" t="s">
        <v>6</v>
      </c>
      <c r="D287" s="213" t="s">
        <v>6</v>
      </c>
      <c r="E287" s="214" t="s">
        <v>6</v>
      </c>
      <c r="F287" s="215" t="s">
        <v>6</v>
      </c>
      <c r="G287" s="212" t="s">
        <v>470</v>
      </c>
      <c r="H287" s="205" t="s">
        <v>677</v>
      </c>
      <c r="I287" s="50">
        <v>890</v>
      </c>
      <c r="J287" s="216"/>
    </row>
    <row r="288" spans="1:10" x14ac:dyDescent="0.35">
      <c r="A288" s="211"/>
      <c r="B288" s="213" t="s">
        <v>678</v>
      </c>
      <c r="C288" s="52"/>
      <c r="D288" s="52"/>
      <c r="E288" s="234"/>
      <c r="F288" s="234"/>
      <c r="G288" s="52"/>
      <c r="H288" s="52"/>
      <c r="I288" s="52"/>
      <c r="J288" s="52"/>
    </row>
    <row r="289" spans="1:10" x14ac:dyDescent="0.35">
      <c r="A289" s="211"/>
      <c r="B289" s="213" t="s">
        <v>679</v>
      </c>
      <c r="C289" s="239">
        <v>890</v>
      </c>
      <c r="D289" s="240" t="s">
        <v>56</v>
      </c>
      <c r="E289" s="234"/>
      <c r="F289" s="234"/>
      <c r="G289" s="52"/>
      <c r="H289" s="52"/>
      <c r="I289" s="52"/>
      <c r="J289" s="52"/>
    </row>
    <row r="290" spans="1:10" x14ac:dyDescent="0.35">
      <c r="A290" s="241" t="s">
        <v>6</v>
      </c>
      <c r="B290" s="212" t="s">
        <v>680</v>
      </c>
      <c r="C290" s="242" t="s">
        <v>6</v>
      </c>
      <c r="D290" s="241" t="s">
        <v>6</v>
      </c>
      <c r="E290" s="234" t="s">
        <v>6</v>
      </c>
      <c r="F290" s="243" t="s">
        <v>6</v>
      </c>
      <c r="G290" s="241" t="s">
        <v>6</v>
      </c>
      <c r="H290" s="244" t="s">
        <v>6</v>
      </c>
      <c r="I290" s="199">
        <v>1000</v>
      </c>
      <c r="J290" s="216"/>
    </row>
    <row r="291" spans="1:10" x14ac:dyDescent="0.35">
      <c r="A291" s="241" t="s">
        <v>6</v>
      </c>
      <c r="B291" s="212" t="s">
        <v>681</v>
      </c>
      <c r="C291" s="242" t="s">
        <v>6</v>
      </c>
      <c r="D291" s="241" t="s">
        <v>6</v>
      </c>
      <c r="E291" s="234" t="s">
        <v>6</v>
      </c>
      <c r="F291" s="243" t="s">
        <v>6</v>
      </c>
      <c r="G291" s="241" t="s">
        <v>6</v>
      </c>
      <c r="H291" s="244" t="s">
        <v>6</v>
      </c>
      <c r="I291" s="199">
        <v>210</v>
      </c>
      <c r="J291" s="216"/>
    </row>
    <row r="292" spans="1:10" x14ac:dyDescent="0.35">
      <c r="A292" s="241" t="s">
        <v>6</v>
      </c>
      <c r="B292" s="212" t="s">
        <v>17</v>
      </c>
      <c r="C292" s="242" t="s">
        <v>6</v>
      </c>
      <c r="D292" s="241" t="s">
        <v>6</v>
      </c>
      <c r="E292" s="234" t="s">
        <v>6</v>
      </c>
      <c r="F292" s="243" t="s">
        <v>6</v>
      </c>
      <c r="G292" s="241" t="s">
        <v>6</v>
      </c>
      <c r="H292" s="244" t="s">
        <v>6</v>
      </c>
      <c r="I292" s="216"/>
      <c r="J292" s="232">
        <v>2100</v>
      </c>
    </row>
    <row r="293" spans="1:10" ht="48" x14ac:dyDescent="0.35">
      <c r="A293" s="238"/>
      <c r="B293" s="233" t="s">
        <v>682</v>
      </c>
      <c r="C293" s="52"/>
      <c r="D293" s="52"/>
      <c r="E293" s="234"/>
      <c r="F293" s="234"/>
      <c r="G293" s="52"/>
      <c r="H293" s="52"/>
      <c r="I293" s="52"/>
      <c r="J293" s="52"/>
    </row>
    <row r="294" spans="1:10" x14ac:dyDescent="0.35">
      <c r="A294" s="245">
        <v>43394</v>
      </c>
      <c r="B294" s="246" t="s">
        <v>488</v>
      </c>
      <c r="C294" s="246" t="s">
        <v>6</v>
      </c>
      <c r="D294" s="247" t="s">
        <v>6</v>
      </c>
      <c r="E294" s="248" t="s">
        <v>6</v>
      </c>
      <c r="F294" s="249" t="s">
        <v>6</v>
      </c>
      <c r="G294" s="246" t="s">
        <v>470</v>
      </c>
      <c r="H294" s="280" t="s">
        <v>683</v>
      </c>
      <c r="I294" s="251">
        <v>4690</v>
      </c>
      <c r="J294" s="252"/>
    </row>
    <row r="295" spans="1:10" x14ac:dyDescent="0.35">
      <c r="A295" s="245"/>
      <c r="B295" s="247" t="s">
        <v>490</v>
      </c>
      <c r="C295" s="255"/>
      <c r="D295" s="255"/>
      <c r="E295" s="256"/>
      <c r="F295" s="256"/>
      <c r="G295" s="255"/>
      <c r="H295" s="283"/>
      <c r="I295" s="255"/>
      <c r="J295" s="255"/>
    </row>
    <row r="296" spans="1:10" x14ac:dyDescent="0.35">
      <c r="A296" s="245"/>
      <c r="B296" s="247" t="s">
        <v>491</v>
      </c>
      <c r="C296" s="257">
        <v>2600</v>
      </c>
      <c r="D296" s="258" t="s">
        <v>56</v>
      </c>
      <c r="E296" s="256"/>
      <c r="F296" s="256"/>
      <c r="G296" s="255"/>
      <c r="H296" s="283"/>
      <c r="I296" s="255"/>
      <c r="J296" s="255"/>
    </row>
    <row r="297" spans="1:10" x14ac:dyDescent="0.35">
      <c r="A297" s="245"/>
      <c r="B297" s="247" t="s">
        <v>492</v>
      </c>
      <c r="C297" s="257">
        <v>1100</v>
      </c>
      <c r="D297" s="258" t="s">
        <v>56</v>
      </c>
      <c r="E297" s="256"/>
      <c r="F297" s="256"/>
      <c r="G297" s="255"/>
      <c r="H297" s="283"/>
      <c r="I297" s="255"/>
      <c r="J297" s="255"/>
    </row>
    <row r="298" spans="1:10" x14ac:dyDescent="0.35">
      <c r="A298" s="245"/>
      <c r="B298" s="247" t="s">
        <v>493</v>
      </c>
      <c r="C298" s="257">
        <v>800</v>
      </c>
      <c r="D298" s="258" t="s">
        <v>56</v>
      </c>
      <c r="E298" s="256"/>
      <c r="F298" s="256"/>
      <c r="G298" s="255"/>
      <c r="H298" s="283"/>
      <c r="I298" s="255"/>
      <c r="J298" s="255"/>
    </row>
    <row r="299" spans="1:10" x14ac:dyDescent="0.35">
      <c r="A299" s="245"/>
      <c r="B299" s="247" t="s">
        <v>684</v>
      </c>
      <c r="C299" s="257">
        <v>130</v>
      </c>
      <c r="D299" s="258" t="s">
        <v>56</v>
      </c>
      <c r="E299" s="256"/>
      <c r="F299" s="256"/>
      <c r="G299" s="255"/>
      <c r="H299" s="283"/>
      <c r="I299" s="255"/>
      <c r="J299" s="255"/>
    </row>
    <row r="300" spans="1:10" x14ac:dyDescent="0.35">
      <c r="A300" s="245"/>
      <c r="B300" s="247" t="s">
        <v>685</v>
      </c>
      <c r="C300" s="257">
        <v>60</v>
      </c>
      <c r="D300" s="258" t="s">
        <v>56</v>
      </c>
      <c r="E300" s="256"/>
      <c r="F300" s="256"/>
      <c r="G300" s="255"/>
      <c r="H300" s="283"/>
      <c r="I300" s="255"/>
      <c r="J300" s="255"/>
    </row>
    <row r="301" spans="1:10" x14ac:dyDescent="0.35">
      <c r="A301" s="259" t="s">
        <v>6</v>
      </c>
      <c r="B301" s="246" t="s">
        <v>17</v>
      </c>
      <c r="C301" s="260" t="s">
        <v>6</v>
      </c>
      <c r="D301" s="259" t="s">
        <v>6</v>
      </c>
      <c r="E301" s="256" t="s">
        <v>6</v>
      </c>
      <c r="F301" s="261" t="s">
        <v>6</v>
      </c>
      <c r="G301" s="259" t="s">
        <v>6</v>
      </c>
      <c r="H301" s="299" t="s">
        <v>6</v>
      </c>
      <c r="I301" s="252"/>
      <c r="J301" s="253">
        <v>4690</v>
      </c>
    </row>
    <row r="302" spans="1:10" ht="48" x14ac:dyDescent="0.35">
      <c r="A302" s="262"/>
      <c r="B302" s="254" t="s">
        <v>686</v>
      </c>
      <c r="C302" s="255"/>
      <c r="D302" s="255"/>
      <c r="E302" s="256"/>
      <c r="F302" s="256"/>
      <c r="G302" s="255"/>
      <c r="H302" s="283"/>
      <c r="I302" s="255"/>
      <c r="J302" s="255"/>
    </row>
    <row r="303" spans="1:10" x14ac:dyDescent="0.35">
      <c r="A303" s="211">
        <v>43394</v>
      </c>
      <c r="B303" s="212" t="s">
        <v>469</v>
      </c>
      <c r="C303" s="212" t="s">
        <v>6</v>
      </c>
      <c r="D303" s="213" t="s">
        <v>6</v>
      </c>
      <c r="E303" s="214" t="s">
        <v>6</v>
      </c>
      <c r="F303" s="215" t="s">
        <v>6</v>
      </c>
      <c r="G303" s="212" t="s">
        <v>470</v>
      </c>
      <c r="H303" s="205" t="s">
        <v>687</v>
      </c>
      <c r="I303" s="50">
        <v>21950</v>
      </c>
      <c r="J303" s="216"/>
    </row>
    <row r="304" spans="1:10" x14ac:dyDescent="0.35">
      <c r="A304" s="213" t="s">
        <v>6</v>
      </c>
      <c r="B304" s="212" t="s">
        <v>472</v>
      </c>
      <c r="C304" s="212" t="s">
        <v>6</v>
      </c>
      <c r="D304" s="213" t="s">
        <v>6</v>
      </c>
      <c r="E304" s="214" t="s">
        <v>6</v>
      </c>
      <c r="F304" s="215" t="s">
        <v>6</v>
      </c>
      <c r="G304" s="213" t="s">
        <v>6</v>
      </c>
      <c r="H304" s="205" t="s">
        <v>6</v>
      </c>
      <c r="I304" s="199">
        <v>1975</v>
      </c>
      <c r="J304" s="216"/>
    </row>
    <row r="305" spans="1:10" x14ac:dyDescent="0.35">
      <c r="A305" s="213" t="s">
        <v>6</v>
      </c>
      <c r="B305" s="212" t="s">
        <v>473</v>
      </c>
      <c r="C305" s="212" t="s">
        <v>6</v>
      </c>
      <c r="D305" s="213" t="s">
        <v>6</v>
      </c>
      <c r="E305" s="214" t="s">
        <v>6</v>
      </c>
      <c r="F305" s="215" t="s">
        <v>6</v>
      </c>
      <c r="G305" s="213" t="s">
        <v>6</v>
      </c>
      <c r="H305" s="205" t="s">
        <v>6</v>
      </c>
      <c r="I305" s="199">
        <v>540</v>
      </c>
      <c r="J305" s="216"/>
    </row>
    <row r="306" spans="1:10" x14ac:dyDescent="0.35">
      <c r="A306" s="213" t="s">
        <v>6</v>
      </c>
      <c r="B306" s="212" t="s">
        <v>474</v>
      </c>
      <c r="C306" s="212" t="s">
        <v>6</v>
      </c>
      <c r="D306" s="213" t="s">
        <v>6</v>
      </c>
      <c r="E306" s="214" t="s">
        <v>6</v>
      </c>
      <c r="F306" s="215" t="s">
        <v>6</v>
      </c>
      <c r="G306" s="213" t="s">
        <v>6</v>
      </c>
      <c r="H306" s="205" t="s">
        <v>6</v>
      </c>
      <c r="I306" s="199">
        <v>425</v>
      </c>
      <c r="J306" s="216"/>
    </row>
    <row r="307" spans="1:10" x14ac:dyDescent="0.35">
      <c r="A307" s="213" t="s">
        <v>6</v>
      </c>
      <c r="B307" s="212" t="s">
        <v>17</v>
      </c>
      <c r="C307" s="212" t="s">
        <v>6</v>
      </c>
      <c r="D307" s="213" t="s">
        <v>6</v>
      </c>
      <c r="E307" s="214" t="s">
        <v>6</v>
      </c>
      <c r="F307" s="215" t="s">
        <v>6</v>
      </c>
      <c r="G307" s="213" t="s">
        <v>6</v>
      </c>
      <c r="H307" s="205" t="s">
        <v>6</v>
      </c>
      <c r="I307" s="216"/>
      <c r="J307" s="232">
        <v>24890</v>
      </c>
    </row>
    <row r="308" spans="1:10" ht="48" x14ac:dyDescent="0.35">
      <c r="A308" s="211"/>
      <c r="B308" s="233" t="s">
        <v>688</v>
      </c>
      <c r="C308" s="52"/>
      <c r="D308" s="52"/>
      <c r="E308" s="234"/>
      <c r="F308" s="234"/>
      <c r="G308" s="52"/>
      <c r="H308" s="52"/>
      <c r="I308" s="52"/>
      <c r="J308" s="52"/>
    </row>
    <row r="309" spans="1:10" x14ac:dyDescent="0.35">
      <c r="A309" s="211">
        <v>43395</v>
      </c>
      <c r="B309" s="212" t="s">
        <v>689</v>
      </c>
      <c r="C309" s="212" t="s">
        <v>6</v>
      </c>
      <c r="D309" s="213" t="s">
        <v>6</v>
      </c>
      <c r="E309" s="214" t="s">
        <v>6</v>
      </c>
      <c r="F309" s="215" t="s">
        <v>6</v>
      </c>
      <c r="G309" s="212" t="s">
        <v>470</v>
      </c>
      <c r="H309" s="205" t="s">
        <v>690</v>
      </c>
      <c r="I309" s="50">
        <v>72000</v>
      </c>
      <c r="J309" s="216"/>
    </row>
    <row r="310" spans="1:10" x14ac:dyDescent="0.35">
      <c r="A310" s="211"/>
      <c r="B310" s="213" t="s">
        <v>158</v>
      </c>
      <c r="C310" s="213" t="s">
        <v>691</v>
      </c>
      <c r="D310" s="205" t="s">
        <v>6</v>
      </c>
      <c r="E310" s="231">
        <v>72000</v>
      </c>
      <c r="F310" s="214" t="s">
        <v>56</v>
      </c>
      <c r="G310" s="52"/>
      <c r="H310" s="52"/>
      <c r="I310" s="52"/>
      <c r="J310" s="52"/>
    </row>
    <row r="311" spans="1:10" x14ac:dyDescent="0.35">
      <c r="A311" s="213" t="s">
        <v>6</v>
      </c>
      <c r="B311" s="212" t="s">
        <v>692</v>
      </c>
      <c r="C311" s="212" t="s">
        <v>6</v>
      </c>
      <c r="D311" s="213" t="s">
        <v>6</v>
      </c>
      <c r="E311" s="214" t="s">
        <v>6</v>
      </c>
      <c r="F311" s="215" t="s">
        <v>6</v>
      </c>
      <c r="G311" s="213" t="s">
        <v>6</v>
      </c>
      <c r="H311" s="205" t="s">
        <v>6</v>
      </c>
      <c r="I311" s="216"/>
      <c r="J311" s="232">
        <v>72000</v>
      </c>
    </row>
    <row r="312" spans="1:10" x14ac:dyDescent="0.35">
      <c r="A312" s="478" t="s">
        <v>6</v>
      </c>
      <c r="B312" s="478"/>
      <c r="C312" s="213" t="s">
        <v>15</v>
      </c>
      <c r="D312" s="213" t="s">
        <v>693</v>
      </c>
      <c r="E312" s="231">
        <v>43395</v>
      </c>
      <c r="F312" s="231">
        <v>72000</v>
      </c>
      <c r="G312" s="52"/>
      <c r="H312" s="52"/>
      <c r="I312" s="52"/>
      <c r="J312" s="52"/>
    </row>
    <row r="313" spans="1:10" ht="36" x14ac:dyDescent="0.35">
      <c r="A313" s="238"/>
      <c r="B313" s="233" t="s">
        <v>694</v>
      </c>
      <c r="C313" s="52"/>
      <c r="D313" s="52"/>
      <c r="E313" s="234"/>
      <c r="F313" s="234"/>
      <c r="G313" s="52"/>
      <c r="H313" s="52"/>
      <c r="I313" s="52"/>
      <c r="J313" s="52"/>
    </row>
    <row r="314" spans="1:10" x14ac:dyDescent="0.35">
      <c r="A314" s="211">
        <v>43395</v>
      </c>
      <c r="B314" s="212" t="s">
        <v>695</v>
      </c>
      <c r="C314" s="212" t="s">
        <v>6</v>
      </c>
      <c r="D314" s="213" t="s">
        <v>6</v>
      </c>
      <c r="E314" s="214" t="s">
        <v>6</v>
      </c>
      <c r="F314" s="215" t="s">
        <v>6</v>
      </c>
      <c r="G314" s="212" t="s">
        <v>470</v>
      </c>
      <c r="H314" s="205" t="s">
        <v>696</v>
      </c>
      <c r="I314" s="50">
        <v>256</v>
      </c>
      <c r="J314" s="216"/>
    </row>
    <row r="315" spans="1:10" x14ac:dyDescent="0.35">
      <c r="A315" s="211"/>
      <c r="B315" s="213" t="s">
        <v>158</v>
      </c>
      <c r="C315" s="213" t="s">
        <v>697</v>
      </c>
      <c r="D315" s="205" t="s">
        <v>311</v>
      </c>
      <c r="E315" s="231">
        <v>256</v>
      </c>
      <c r="F315" s="214" t="s">
        <v>56</v>
      </c>
      <c r="G315" s="52"/>
      <c r="H315" s="52"/>
      <c r="I315" s="52"/>
      <c r="J315" s="52"/>
    </row>
    <row r="316" spans="1:10" x14ac:dyDescent="0.35">
      <c r="A316" s="213" t="s">
        <v>6</v>
      </c>
      <c r="B316" s="212" t="s">
        <v>17</v>
      </c>
      <c r="C316" s="212" t="s">
        <v>6</v>
      </c>
      <c r="D316" s="213" t="s">
        <v>6</v>
      </c>
      <c r="E316" s="214" t="s">
        <v>6</v>
      </c>
      <c r="F316" s="215" t="s">
        <v>6</v>
      </c>
      <c r="G316" s="213" t="s">
        <v>6</v>
      </c>
      <c r="H316" s="205" t="s">
        <v>6</v>
      </c>
      <c r="I316" s="216"/>
      <c r="J316" s="232">
        <v>256</v>
      </c>
    </row>
    <row r="317" spans="1:10" ht="36" x14ac:dyDescent="0.35">
      <c r="A317" s="211"/>
      <c r="B317" s="233" t="s">
        <v>698</v>
      </c>
      <c r="C317" s="52"/>
      <c r="D317" s="52"/>
      <c r="E317" s="234"/>
      <c r="F317" s="234"/>
      <c r="G317" s="52"/>
      <c r="H317" s="52"/>
      <c r="I317" s="52"/>
      <c r="J317" s="52"/>
    </row>
    <row r="318" spans="1:10" x14ac:dyDescent="0.35">
      <c r="A318" s="211">
        <v>43395</v>
      </c>
      <c r="B318" s="212" t="s">
        <v>593</v>
      </c>
      <c r="C318" s="212" t="s">
        <v>6</v>
      </c>
      <c r="D318" s="213" t="s">
        <v>6</v>
      </c>
      <c r="E318" s="214" t="s">
        <v>6</v>
      </c>
      <c r="F318" s="215" t="s">
        <v>6</v>
      </c>
      <c r="G318" s="212" t="s">
        <v>470</v>
      </c>
      <c r="H318" s="205" t="s">
        <v>699</v>
      </c>
      <c r="I318" s="50">
        <v>3000</v>
      </c>
      <c r="J318" s="216"/>
    </row>
    <row r="319" spans="1:10" x14ac:dyDescent="0.35">
      <c r="A319" s="211"/>
      <c r="B319" s="213" t="s">
        <v>53</v>
      </c>
      <c r="C319" s="213" t="s">
        <v>700</v>
      </c>
      <c r="D319" s="205" t="s">
        <v>383</v>
      </c>
      <c r="E319" s="231">
        <v>3000</v>
      </c>
      <c r="F319" s="214" t="s">
        <v>56</v>
      </c>
      <c r="G319" s="52"/>
      <c r="H319" s="52"/>
      <c r="I319" s="52"/>
      <c r="J319" s="52"/>
    </row>
    <row r="320" spans="1:10" x14ac:dyDescent="0.35">
      <c r="A320" s="213" t="s">
        <v>6</v>
      </c>
      <c r="B320" s="212" t="s">
        <v>17</v>
      </c>
      <c r="C320" s="212" t="s">
        <v>6</v>
      </c>
      <c r="D320" s="213" t="s">
        <v>6</v>
      </c>
      <c r="E320" s="214" t="s">
        <v>6</v>
      </c>
      <c r="F320" s="215" t="s">
        <v>6</v>
      </c>
      <c r="G320" s="213" t="s">
        <v>6</v>
      </c>
      <c r="H320" s="205" t="s">
        <v>6</v>
      </c>
      <c r="I320" s="216"/>
      <c r="J320" s="232">
        <v>3000</v>
      </c>
    </row>
    <row r="321" spans="1:10" ht="24" x14ac:dyDescent="0.35">
      <c r="A321" s="211"/>
      <c r="B321" s="233" t="s">
        <v>701</v>
      </c>
      <c r="C321" s="52"/>
      <c r="D321" s="52"/>
      <c r="E321" s="234"/>
      <c r="F321" s="234"/>
      <c r="G321" s="52"/>
      <c r="H321" s="52"/>
      <c r="I321" s="52"/>
      <c r="J321" s="52"/>
    </row>
    <row r="322" spans="1:10" x14ac:dyDescent="0.35">
      <c r="A322" s="211">
        <v>43395</v>
      </c>
      <c r="B322" s="212" t="s">
        <v>484</v>
      </c>
      <c r="C322" s="212" t="s">
        <v>6</v>
      </c>
      <c r="D322" s="213" t="s">
        <v>6</v>
      </c>
      <c r="E322" s="214" t="s">
        <v>6</v>
      </c>
      <c r="F322" s="215" t="s">
        <v>6</v>
      </c>
      <c r="G322" s="212" t="s">
        <v>470</v>
      </c>
      <c r="H322" s="205" t="s">
        <v>702</v>
      </c>
      <c r="I322" s="50">
        <v>6000</v>
      </c>
      <c r="J322" s="216"/>
    </row>
    <row r="323" spans="1:10" x14ac:dyDescent="0.35">
      <c r="A323" s="211"/>
      <c r="B323" s="213" t="s">
        <v>53</v>
      </c>
      <c r="C323" s="213" t="s">
        <v>703</v>
      </c>
      <c r="D323" s="205" t="s">
        <v>311</v>
      </c>
      <c r="E323" s="231">
        <v>6000</v>
      </c>
      <c r="F323" s="214" t="s">
        <v>56</v>
      </c>
      <c r="G323" s="52"/>
      <c r="H323" s="52"/>
      <c r="I323" s="52"/>
      <c r="J323" s="52"/>
    </row>
    <row r="324" spans="1:10" x14ac:dyDescent="0.35">
      <c r="A324" s="213" t="s">
        <v>6</v>
      </c>
      <c r="B324" s="212" t="s">
        <v>17</v>
      </c>
      <c r="C324" s="212" t="s">
        <v>6</v>
      </c>
      <c r="D324" s="213" t="s">
        <v>6</v>
      </c>
      <c r="E324" s="214" t="s">
        <v>6</v>
      </c>
      <c r="F324" s="215" t="s">
        <v>6</v>
      </c>
      <c r="G324" s="213" t="s">
        <v>6</v>
      </c>
      <c r="H324" s="205" t="s">
        <v>6</v>
      </c>
      <c r="I324" s="216"/>
      <c r="J324" s="232">
        <v>6000</v>
      </c>
    </row>
    <row r="325" spans="1:10" ht="36" x14ac:dyDescent="0.35">
      <c r="A325" s="211"/>
      <c r="B325" s="233" t="s">
        <v>704</v>
      </c>
      <c r="C325" s="52"/>
      <c r="D325" s="52"/>
      <c r="E325" s="234"/>
      <c r="F325" s="234"/>
      <c r="G325" s="52"/>
      <c r="H325" s="52"/>
      <c r="I325" s="52"/>
      <c r="J325" s="52"/>
    </row>
    <row r="326" spans="1:10" x14ac:dyDescent="0.35">
      <c r="A326" s="211">
        <v>43396</v>
      </c>
      <c r="B326" s="212" t="s">
        <v>535</v>
      </c>
      <c r="C326" s="212" t="s">
        <v>6</v>
      </c>
      <c r="D326" s="213" t="s">
        <v>6</v>
      </c>
      <c r="E326" s="214" t="s">
        <v>6</v>
      </c>
      <c r="F326" s="215" t="s">
        <v>6</v>
      </c>
      <c r="G326" s="212" t="s">
        <v>470</v>
      </c>
      <c r="H326" s="205" t="s">
        <v>705</v>
      </c>
      <c r="I326" s="50">
        <v>1359.08</v>
      </c>
      <c r="J326" s="216"/>
    </row>
    <row r="327" spans="1:10" x14ac:dyDescent="0.35">
      <c r="A327" s="213" t="s">
        <v>6</v>
      </c>
      <c r="B327" s="212" t="s">
        <v>501</v>
      </c>
      <c r="C327" s="212" t="s">
        <v>6</v>
      </c>
      <c r="D327" s="213" t="s">
        <v>6</v>
      </c>
      <c r="E327" s="214" t="s">
        <v>6</v>
      </c>
      <c r="F327" s="215" t="s">
        <v>6</v>
      </c>
      <c r="G327" s="213" t="s">
        <v>6</v>
      </c>
      <c r="H327" s="205" t="s">
        <v>6</v>
      </c>
      <c r="I327" s="216"/>
      <c r="J327" s="232">
        <v>1359.08</v>
      </c>
    </row>
    <row r="328" spans="1:10" x14ac:dyDescent="0.35">
      <c r="A328" s="478" t="s">
        <v>6</v>
      </c>
      <c r="B328" s="478"/>
      <c r="C328" s="213" t="s">
        <v>537</v>
      </c>
      <c r="D328" s="213" t="s">
        <v>6</v>
      </c>
      <c r="E328" s="231">
        <v>43373</v>
      </c>
      <c r="F328" s="231">
        <v>1359.08</v>
      </c>
      <c r="G328" s="52"/>
      <c r="H328" s="52"/>
      <c r="I328" s="52"/>
      <c r="J328" s="52"/>
    </row>
    <row r="329" spans="1:10" ht="24" x14ac:dyDescent="0.35">
      <c r="A329" s="238"/>
      <c r="B329" s="233" t="s">
        <v>706</v>
      </c>
      <c r="C329" s="52"/>
      <c r="D329" s="52"/>
      <c r="E329" s="234"/>
      <c r="F329" s="234"/>
      <c r="G329" s="52"/>
      <c r="H329" s="52"/>
      <c r="I329" s="52"/>
      <c r="J329" s="52"/>
    </row>
    <row r="330" spans="1:10" x14ac:dyDescent="0.35">
      <c r="A330" s="211">
        <v>43396</v>
      </c>
      <c r="B330" s="212" t="s">
        <v>535</v>
      </c>
      <c r="C330" s="212" t="s">
        <v>6</v>
      </c>
      <c r="D330" s="213" t="s">
        <v>6</v>
      </c>
      <c r="E330" s="214" t="s">
        <v>6</v>
      </c>
      <c r="F330" s="215" t="s">
        <v>6</v>
      </c>
      <c r="G330" s="212" t="s">
        <v>470</v>
      </c>
      <c r="H330" s="205" t="s">
        <v>707</v>
      </c>
      <c r="I330" s="50">
        <v>37</v>
      </c>
      <c r="J330" s="216"/>
    </row>
    <row r="331" spans="1:10" x14ac:dyDescent="0.35">
      <c r="A331" s="213" t="s">
        <v>6</v>
      </c>
      <c r="B331" s="212" t="s">
        <v>658</v>
      </c>
      <c r="C331" s="212" t="s">
        <v>6</v>
      </c>
      <c r="D331" s="213" t="s">
        <v>6</v>
      </c>
      <c r="E331" s="214" t="s">
        <v>6</v>
      </c>
      <c r="F331" s="215" t="s">
        <v>6</v>
      </c>
      <c r="G331" s="213" t="s">
        <v>6</v>
      </c>
      <c r="H331" s="205" t="s">
        <v>6</v>
      </c>
      <c r="I331" s="216"/>
      <c r="J331" s="232">
        <v>37</v>
      </c>
    </row>
    <row r="332" spans="1:10" x14ac:dyDescent="0.35">
      <c r="A332" s="478" t="s">
        <v>6</v>
      </c>
      <c r="B332" s="478"/>
      <c r="C332" s="213" t="s">
        <v>537</v>
      </c>
      <c r="D332" s="213" t="s">
        <v>6</v>
      </c>
      <c r="E332" s="231">
        <v>43373</v>
      </c>
      <c r="F332" s="231">
        <v>37</v>
      </c>
      <c r="G332" s="52"/>
      <c r="H332" s="52"/>
      <c r="I332" s="52"/>
      <c r="J332" s="52"/>
    </row>
    <row r="333" spans="1:10" ht="24" x14ac:dyDescent="0.35">
      <c r="A333" s="238"/>
      <c r="B333" s="233" t="s">
        <v>706</v>
      </c>
      <c r="C333" s="52"/>
      <c r="D333" s="52"/>
      <c r="E333" s="234"/>
      <c r="F333" s="234"/>
      <c r="G333" s="52"/>
      <c r="H333" s="52"/>
      <c r="I333" s="52"/>
      <c r="J333" s="52"/>
    </row>
    <row r="334" spans="1:10" x14ac:dyDescent="0.35">
      <c r="A334" s="245">
        <v>43396</v>
      </c>
      <c r="B334" s="246" t="s">
        <v>708</v>
      </c>
      <c r="C334" s="246" t="s">
        <v>6</v>
      </c>
      <c r="D334" s="247" t="s">
        <v>6</v>
      </c>
      <c r="E334" s="248" t="s">
        <v>6</v>
      </c>
      <c r="F334" s="249" t="s">
        <v>6</v>
      </c>
      <c r="G334" s="246" t="s">
        <v>470</v>
      </c>
      <c r="H334" s="280" t="s">
        <v>709</v>
      </c>
      <c r="I334" s="251">
        <v>1750000</v>
      </c>
      <c r="J334" s="252"/>
    </row>
    <row r="335" spans="1:10" x14ac:dyDescent="0.35">
      <c r="A335" s="247" t="s">
        <v>6</v>
      </c>
      <c r="B335" s="246" t="s">
        <v>24</v>
      </c>
      <c r="C335" s="246" t="s">
        <v>6</v>
      </c>
      <c r="D335" s="247" t="s">
        <v>6</v>
      </c>
      <c r="E335" s="248" t="s">
        <v>6</v>
      </c>
      <c r="F335" s="249" t="s">
        <v>6</v>
      </c>
      <c r="G335" s="247" t="s">
        <v>6</v>
      </c>
      <c r="H335" s="280" t="s">
        <v>6</v>
      </c>
      <c r="I335" s="252"/>
      <c r="J335" s="253">
        <v>1750000</v>
      </c>
    </row>
    <row r="336" spans="1:10" x14ac:dyDescent="0.35">
      <c r="A336" s="477" t="s">
        <v>6</v>
      </c>
      <c r="B336" s="477"/>
      <c r="C336" s="247" t="s">
        <v>537</v>
      </c>
      <c r="D336" s="247" t="s">
        <v>6</v>
      </c>
      <c r="E336" s="266">
        <v>43390</v>
      </c>
      <c r="F336" s="266">
        <v>1750000</v>
      </c>
      <c r="G336" s="255"/>
      <c r="H336" s="283"/>
      <c r="I336" s="255"/>
      <c r="J336" s="255"/>
    </row>
    <row r="337" spans="1:10" ht="36" x14ac:dyDescent="0.35">
      <c r="A337" s="262"/>
      <c r="B337" s="254" t="s">
        <v>710</v>
      </c>
      <c r="C337" s="255"/>
      <c r="D337" s="255"/>
      <c r="E337" s="256"/>
      <c r="F337" s="256"/>
      <c r="G337" s="255"/>
      <c r="H337" s="283"/>
      <c r="I337" s="255"/>
      <c r="J337" s="255"/>
    </row>
    <row r="338" spans="1:10" x14ac:dyDescent="0.35">
      <c r="A338" s="245">
        <v>43396</v>
      </c>
      <c r="B338" s="246" t="s">
        <v>711</v>
      </c>
      <c r="C338" s="246" t="s">
        <v>6</v>
      </c>
      <c r="D338" s="247" t="s">
        <v>6</v>
      </c>
      <c r="E338" s="248" t="s">
        <v>6</v>
      </c>
      <c r="F338" s="249" t="s">
        <v>6</v>
      </c>
      <c r="G338" s="246" t="s">
        <v>470</v>
      </c>
      <c r="H338" s="280" t="s">
        <v>712</v>
      </c>
      <c r="I338" s="251">
        <v>10450</v>
      </c>
      <c r="J338" s="252"/>
    </row>
    <row r="339" spans="1:10" x14ac:dyDescent="0.35">
      <c r="A339" s="245"/>
      <c r="B339" s="247" t="s">
        <v>609</v>
      </c>
      <c r="C339" s="255"/>
      <c r="D339" s="255"/>
      <c r="E339" s="256"/>
      <c r="F339" s="256"/>
      <c r="G339" s="255"/>
      <c r="H339" s="283"/>
      <c r="I339" s="255"/>
      <c r="J339" s="255"/>
    </row>
    <row r="340" spans="1:10" x14ac:dyDescent="0.35">
      <c r="A340" s="245"/>
      <c r="B340" s="247" t="s">
        <v>610</v>
      </c>
      <c r="C340" s="257">
        <v>5000</v>
      </c>
      <c r="D340" s="258" t="s">
        <v>56</v>
      </c>
      <c r="E340" s="256"/>
      <c r="F340" s="256"/>
      <c r="G340" s="255"/>
      <c r="H340" s="283"/>
      <c r="I340" s="255"/>
      <c r="J340" s="255"/>
    </row>
    <row r="341" spans="1:10" x14ac:dyDescent="0.35">
      <c r="A341" s="245"/>
      <c r="B341" s="247" t="s">
        <v>611</v>
      </c>
      <c r="C341" s="257">
        <v>750</v>
      </c>
      <c r="D341" s="258" t="s">
        <v>56</v>
      </c>
      <c r="E341" s="256"/>
      <c r="F341" s="256"/>
      <c r="G341" s="255"/>
      <c r="H341" s="283"/>
      <c r="I341" s="255"/>
      <c r="J341" s="255"/>
    </row>
    <row r="342" spans="1:10" x14ac:dyDescent="0.35">
      <c r="A342" s="245"/>
      <c r="B342" s="247" t="s">
        <v>612</v>
      </c>
      <c r="C342" s="257">
        <v>3000</v>
      </c>
      <c r="D342" s="258" t="s">
        <v>56</v>
      </c>
      <c r="E342" s="256"/>
      <c r="F342" s="256"/>
      <c r="G342" s="255"/>
      <c r="H342" s="283"/>
      <c r="I342" s="255"/>
      <c r="J342" s="255"/>
    </row>
    <row r="343" spans="1:10" x14ac:dyDescent="0.35">
      <c r="A343" s="245"/>
      <c r="B343" s="247" t="s">
        <v>613</v>
      </c>
      <c r="C343" s="257">
        <v>300</v>
      </c>
      <c r="D343" s="258" t="s">
        <v>56</v>
      </c>
      <c r="E343" s="256"/>
      <c r="F343" s="256"/>
      <c r="G343" s="255"/>
      <c r="H343" s="283"/>
      <c r="I343" s="255"/>
      <c r="J343" s="255"/>
    </row>
    <row r="344" spans="1:10" x14ac:dyDescent="0.35">
      <c r="A344" s="245"/>
      <c r="B344" s="247" t="s">
        <v>614</v>
      </c>
      <c r="C344" s="257">
        <v>1400</v>
      </c>
      <c r="D344" s="258" t="s">
        <v>56</v>
      </c>
      <c r="E344" s="256"/>
      <c r="F344" s="256"/>
      <c r="G344" s="255"/>
      <c r="H344" s="283"/>
      <c r="I344" s="255"/>
      <c r="J344" s="255"/>
    </row>
    <row r="345" spans="1:10" x14ac:dyDescent="0.35">
      <c r="A345" s="259" t="s">
        <v>6</v>
      </c>
      <c r="B345" s="246" t="s">
        <v>24</v>
      </c>
      <c r="C345" s="260" t="s">
        <v>6</v>
      </c>
      <c r="D345" s="259" t="s">
        <v>6</v>
      </c>
      <c r="E345" s="256" t="s">
        <v>6</v>
      </c>
      <c r="F345" s="261" t="s">
        <v>6</v>
      </c>
      <c r="G345" s="259" t="s">
        <v>6</v>
      </c>
      <c r="H345" s="299" t="s">
        <v>6</v>
      </c>
      <c r="I345" s="252"/>
      <c r="J345" s="253">
        <v>10450</v>
      </c>
    </row>
    <row r="346" spans="1:10" x14ac:dyDescent="0.35">
      <c r="A346" s="477" t="s">
        <v>6</v>
      </c>
      <c r="B346" s="477"/>
      <c r="C346" s="247" t="s">
        <v>537</v>
      </c>
      <c r="D346" s="247" t="s">
        <v>6</v>
      </c>
      <c r="E346" s="266">
        <v>43390</v>
      </c>
      <c r="F346" s="266">
        <v>10450</v>
      </c>
      <c r="G346" s="255"/>
      <c r="H346" s="283"/>
      <c r="I346" s="255"/>
      <c r="J346" s="255"/>
    </row>
    <row r="347" spans="1:10" ht="36" x14ac:dyDescent="0.35">
      <c r="A347" s="262"/>
      <c r="B347" s="254" t="s">
        <v>713</v>
      </c>
      <c r="C347" s="255"/>
      <c r="D347" s="255"/>
      <c r="E347" s="256"/>
      <c r="F347" s="256"/>
      <c r="G347" s="255"/>
      <c r="H347" s="283"/>
      <c r="I347" s="255"/>
      <c r="J347" s="255"/>
    </row>
    <row r="348" spans="1:10" x14ac:dyDescent="0.35">
      <c r="A348" s="245">
        <v>43396</v>
      </c>
      <c r="B348" s="246" t="s">
        <v>711</v>
      </c>
      <c r="C348" s="246" t="s">
        <v>6</v>
      </c>
      <c r="D348" s="247" t="s">
        <v>6</v>
      </c>
      <c r="E348" s="248" t="s">
        <v>6</v>
      </c>
      <c r="F348" s="249" t="s">
        <v>6</v>
      </c>
      <c r="G348" s="246" t="s">
        <v>470</v>
      </c>
      <c r="H348" s="280" t="s">
        <v>714</v>
      </c>
      <c r="I348" s="251">
        <v>20870</v>
      </c>
      <c r="J348" s="252"/>
    </row>
    <row r="349" spans="1:10" x14ac:dyDescent="0.35">
      <c r="A349" s="245"/>
      <c r="B349" s="247" t="s">
        <v>609</v>
      </c>
      <c r="C349" s="255"/>
      <c r="D349" s="255"/>
      <c r="E349" s="256"/>
      <c r="F349" s="256"/>
      <c r="G349" s="255"/>
      <c r="H349" s="283"/>
      <c r="I349" s="255"/>
      <c r="J349" s="255"/>
    </row>
    <row r="350" spans="1:10" x14ac:dyDescent="0.35">
      <c r="A350" s="245"/>
      <c r="B350" s="247" t="s">
        <v>617</v>
      </c>
      <c r="C350" s="257">
        <v>20870</v>
      </c>
      <c r="D350" s="258" t="s">
        <v>56</v>
      </c>
      <c r="E350" s="256"/>
      <c r="F350" s="256"/>
      <c r="G350" s="255"/>
      <c r="H350" s="283"/>
      <c r="I350" s="255"/>
      <c r="J350" s="255"/>
    </row>
    <row r="351" spans="1:10" x14ac:dyDescent="0.35">
      <c r="A351" s="259" t="s">
        <v>6</v>
      </c>
      <c r="B351" s="246" t="s">
        <v>24</v>
      </c>
      <c r="C351" s="260" t="s">
        <v>6</v>
      </c>
      <c r="D351" s="259" t="s">
        <v>6</v>
      </c>
      <c r="E351" s="256" t="s">
        <v>6</v>
      </c>
      <c r="F351" s="261" t="s">
        <v>6</v>
      </c>
      <c r="G351" s="259" t="s">
        <v>6</v>
      </c>
      <c r="H351" s="299" t="s">
        <v>6</v>
      </c>
      <c r="I351" s="252"/>
      <c r="J351" s="253">
        <v>20870</v>
      </c>
    </row>
    <row r="352" spans="1:10" x14ac:dyDescent="0.35">
      <c r="A352" s="477" t="s">
        <v>6</v>
      </c>
      <c r="B352" s="477"/>
      <c r="C352" s="247" t="s">
        <v>618</v>
      </c>
      <c r="D352" s="247" t="s">
        <v>6</v>
      </c>
      <c r="E352" s="266">
        <v>43390</v>
      </c>
      <c r="F352" s="266">
        <v>20870</v>
      </c>
      <c r="G352" s="255"/>
      <c r="H352" s="283"/>
      <c r="I352" s="255"/>
      <c r="J352" s="255"/>
    </row>
    <row r="353" spans="1:10" ht="36" x14ac:dyDescent="0.35">
      <c r="A353" s="262"/>
      <c r="B353" s="254" t="s">
        <v>715</v>
      </c>
      <c r="C353" s="255"/>
      <c r="D353" s="255"/>
      <c r="E353" s="256"/>
      <c r="F353" s="256"/>
      <c r="G353" s="255"/>
      <c r="H353" s="283"/>
      <c r="I353" s="255"/>
      <c r="J353" s="255"/>
    </row>
    <row r="354" spans="1:10" x14ac:dyDescent="0.35">
      <c r="A354" s="245">
        <v>43396</v>
      </c>
      <c r="B354" s="246" t="s">
        <v>716</v>
      </c>
      <c r="C354" s="246" t="s">
        <v>6</v>
      </c>
      <c r="D354" s="247" t="s">
        <v>6</v>
      </c>
      <c r="E354" s="248" t="s">
        <v>6</v>
      </c>
      <c r="F354" s="249" t="s">
        <v>6</v>
      </c>
      <c r="G354" s="246" t="s">
        <v>470</v>
      </c>
      <c r="H354" s="280" t="s">
        <v>717</v>
      </c>
      <c r="I354" s="251">
        <v>1950000</v>
      </c>
      <c r="J354" s="252"/>
    </row>
    <row r="355" spans="1:10" x14ac:dyDescent="0.35">
      <c r="A355" s="247" t="s">
        <v>6</v>
      </c>
      <c r="B355" s="246" t="s">
        <v>24</v>
      </c>
      <c r="C355" s="246" t="s">
        <v>6</v>
      </c>
      <c r="D355" s="247" t="s">
        <v>6</v>
      </c>
      <c r="E355" s="248" t="s">
        <v>6</v>
      </c>
      <c r="F355" s="249" t="s">
        <v>6</v>
      </c>
      <c r="G355" s="247" t="s">
        <v>6</v>
      </c>
      <c r="H355" s="280" t="s">
        <v>6</v>
      </c>
      <c r="I355" s="252"/>
      <c r="J355" s="253">
        <v>1950000</v>
      </c>
    </row>
    <row r="356" spans="1:10" x14ac:dyDescent="0.35">
      <c r="A356" s="477" t="s">
        <v>6</v>
      </c>
      <c r="B356" s="477"/>
      <c r="C356" s="247" t="s">
        <v>537</v>
      </c>
      <c r="D356" s="247" t="s">
        <v>6</v>
      </c>
      <c r="E356" s="266">
        <v>43394</v>
      </c>
      <c r="F356" s="266">
        <v>1950000</v>
      </c>
      <c r="G356" s="255"/>
      <c r="H356" s="283"/>
      <c r="I356" s="255"/>
      <c r="J356" s="255"/>
    </row>
    <row r="357" spans="1:10" ht="36" x14ac:dyDescent="0.35">
      <c r="A357" s="262"/>
      <c r="B357" s="254" t="s">
        <v>718</v>
      </c>
      <c r="C357" s="255"/>
      <c r="D357" s="255"/>
      <c r="E357" s="256"/>
      <c r="F357" s="256"/>
      <c r="G357" s="255"/>
      <c r="H357" s="283"/>
      <c r="I357" s="255"/>
      <c r="J357" s="255"/>
    </row>
    <row r="358" spans="1:10" x14ac:dyDescent="0.35">
      <c r="A358" s="245">
        <v>43396</v>
      </c>
      <c r="B358" s="246" t="s">
        <v>719</v>
      </c>
      <c r="C358" s="246" t="s">
        <v>6</v>
      </c>
      <c r="D358" s="247" t="s">
        <v>6</v>
      </c>
      <c r="E358" s="248" t="s">
        <v>6</v>
      </c>
      <c r="F358" s="249" t="s">
        <v>6</v>
      </c>
      <c r="G358" s="246" t="s">
        <v>470</v>
      </c>
      <c r="H358" s="280" t="s">
        <v>720</v>
      </c>
      <c r="I358" s="251">
        <v>10450</v>
      </c>
      <c r="J358" s="252"/>
    </row>
    <row r="359" spans="1:10" x14ac:dyDescent="0.35">
      <c r="A359" s="245"/>
      <c r="B359" s="247" t="s">
        <v>609</v>
      </c>
      <c r="C359" s="255"/>
      <c r="D359" s="255"/>
      <c r="E359" s="256"/>
      <c r="F359" s="256"/>
      <c r="G359" s="255"/>
      <c r="H359" s="283"/>
      <c r="I359" s="255"/>
      <c r="J359" s="255"/>
    </row>
    <row r="360" spans="1:10" x14ac:dyDescent="0.35">
      <c r="A360" s="245"/>
      <c r="B360" s="247" t="s">
        <v>610</v>
      </c>
      <c r="C360" s="257">
        <v>5000</v>
      </c>
      <c r="D360" s="258" t="s">
        <v>56</v>
      </c>
      <c r="E360" s="256"/>
      <c r="F360" s="256"/>
      <c r="G360" s="255"/>
      <c r="H360" s="283"/>
      <c r="I360" s="255"/>
      <c r="J360" s="255"/>
    </row>
    <row r="361" spans="1:10" x14ac:dyDescent="0.35">
      <c r="A361" s="245"/>
      <c r="B361" s="247" t="s">
        <v>611</v>
      </c>
      <c r="C361" s="257">
        <v>750</v>
      </c>
      <c r="D361" s="258" t="s">
        <v>56</v>
      </c>
      <c r="E361" s="256"/>
      <c r="F361" s="256"/>
      <c r="G361" s="255"/>
      <c r="H361" s="283"/>
      <c r="I361" s="255"/>
      <c r="J361" s="255"/>
    </row>
    <row r="362" spans="1:10" x14ac:dyDescent="0.35">
      <c r="A362" s="245"/>
      <c r="B362" s="247" t="s">
        <v>612</v>
      </c>
      <c r="C362" s="257">
        <v>3000</v>
      </c>
      <c r="D362" s="258" t="s">
        <v>56</v>
      </c>
      <c r="E362" s="256"/>
      <c r="F362" s="256"/>
      <c r="G362" s="255"/>
      <c r="H362" s="283"/>
      <c r="I362" s="255"/>
      <c r="J362" s="255"/>
    </row>
    <row r="363" spans="1:10" x14ac:dyDescent="0.35">
      <c r="A363" s="245"/>
      <c r="B363" s="247" t="s">
        <v>613</v>
      </c>
      <c r="C363" s="257">
        <v>300</v>
      </c>
      <c r="D363" s="258" t="s">
        <v>56</v>
      </c>
      <c r="E363" s="256"/>
      <c r="F363" s="256"/>
      <c r="G363" s="255"/>
      <c r="H363" s="283"/>
      <c r="I363" s="255"/>
      <c r="J363" s="255"/>
    </row>
    <row r="364" spans="1:10" x14ac:dyDescent="0.35">
      <c r="A364" s="245"/>
      <c r="B364" s="247" t="s">
        <v>614</v>
      </c>
      <c r="C364" s="257">
        <v>1400</v>
      </c>
      <c r="D364" s="258" t="s">
        <v>56</v>
      </c>
      <c r="E364" s="256"/>
      <c r="F364" s="256"/>
      <c r="G364" s="255"/>
      <c r="H364" s="283"/>
      <c r="I364" s="255"/>
      <c r="J364" s="255"/>
    </row>
    <row r="365" spans="1:10" x14ac:dyDescent="0.35">
      <c r="A365" s="259" t="s">
        <v>6</v>
      </c>
      <c r="B365" s="246" t="s">
        <v>24</v>
      </c>
      <c r="C365" s="260" t="s">
        <v>6</v>
      </c>
      <c r="D365" s="259" t="s">
        <v>6</v>
      </c>
      <c r="E365" s="256" t="s">
        <v>6</v>
      </c>
      <c r="F365" s="261" t="s">
        <v>6</v>
      </c>
      <c r="G365" s="259" t="s">
        <v>6</v>
      </c>
      <c r="H365" s="299" t="s">
        <v>6</v>
      </c>
      <c r="I365" s="252"/>
      <c r="J365" s="253">
        <v>10450</v>
      </c>
    </row>
    <row r="366" spans="1:10" x14ac:dyDescent="0.35">
      <c r="A366" s="477" t="s">
        <v>6</v>
      </c>
      <c r="B366" s="477"/>
      <c r="C366" s="247" t="s">
        <v>537</v>
      </c>
      <c r="D366" s="247" t="s">
        <v>6</v>
      </c>
      <c r="E366" s="266">
        <v>43394</v>
      </c>
      <c r="F366" s="266">
        <v>10450</v>
      </c>
      <c r="G366" s="255"/>
      <c r="H366" s="283"/>
      <c r="I366" s="255"/>
      <c r="J366" s="255"/>
    </row>
    <row r="367" spans="1:10" ht="36" x14ac:dyDescent="0.35">
      <c r="A367" s="262"/>
      <c r="B367" s="254" t="s">
        <v>721</v>
      </c>
      <c r="C367" s="255"/>
      <c r="D367" s="255"/>
      <c r="E367" s="256"/>
      <c r="F367" s="256"/>
      <c r="G367" s="255"/>
      <c r="H367" s="283"/>
      <c r="I367" s="255"/>
      <c r="J367" s="255"/>
    </row>
    <row r="368" spans="1:10" x14ac:dyDescent="0.35">
      <c r="A368" s="245">
        <v>43396</v>
      </c>
      <c r="B368" s="246" t="s">
        <v>719</v>
      </c>
      <c r="C368" s="246" t="s">
        <v>6</v>
      </c>
      <c r="D368" s="247" t="s">
        <v>6</v>
      </c>
      <c r="E368" s="248" t="s">
        <v>6</v>
      </c>
      <c r="F368" s="249" t="s">
        <v>6</v>
      </c>
      <c r="G368" s="246" t="s">
        <v>470</v>
      </c>
      <c r="H368" s="280" t="s">
        <v>722</v>
      </c>
      <c r="I368" s="251">
        <v>23308</v>
      </c>
      <c r="J368" s="252"/>
    </row>
    <row r="369" spans="1:10" x14ac:dyDescent="0.35">
      <c r="A369" s="245"/>
      <c r="B369" s="247" t="s">
        <v>609</v>
      </c>
      <c r="C369" s="255"/>
      <c r="D369" s="255"/>
      <c r="E369" s="256"/>
      <c r="F369" s="256"/>
      <c r="G369" s="255"/>
      <c r="H369" s="283"/>
      <c r="I369" s="255"/>
      <c r="J369" s="255"/>
    </row>
    <row r="370" spans="1:10" x14ac:dyDescent="0.35">
      <c r="A370" s="245"/>
      <c r="B370" s="247" t="s">
        <v>617</v>
      </c>
      <c r="C370" s="257">
        <v>23308</v>
      </c>
      <c r="D370" s="258" t="s">
        <v>56</v>
      </c>
      <c r="E370" s="256"/>
      <c r="F370" s="256"/>
      <c r="G370" s="255"/>
      <c r="H370" s="283"/>
      <c r="I370" s="255"/>
      <c r="J370" s="255"/>
    </row>
    <row r="371" spans="1:10" x14ac:dyDescent="0.35">
      <c r="A371" s="259" t="s">
        <v>6</v>
      </c>
      <c r="B371" s="246" t="s">
        <v>24</v>
      </c>
      <c r="C371" s="260" t="s">
        <v>6</v>
      </c>
      <c r="D371" s="259" t="s">
        <v>6</v>
      </c>
      <c r="E371" s="256" t="s">
        <v>6</v>
      </c>
      <c r="F371" s="261" t="s">
        <v>6</v>
      </c>
      <c r="G371" s="259" t="s">
        <v>6</v>
      </c>
      <c r="H371" s="299" t="s">
        <v>6</v>
      </c>
      <c r="I371" s="252"/>
      <c r="J371" s="253">
        <v>23308</v>
      </c>
    </row>
    <row r="372" spans="1:10" x14ac:dyDescent="0.35">
      <c r="A372" s="477" t="s">
        <v>6</v>
      </c>
      <c r="B372" s="477"/>
      <c r="C372" s="247" t="s">
        <v>618</v>
      </c>
      <c r="D372" s="247" t="s">
        <v>6</v>
      </c>
      <c r="E372" s="266">
        <v>43394</v>
      </c>
      <c r="F372" s="266">
        <v>23308</v>
      </c>
      <c r="G372" s="255"/>
      <c r="H372" s="283"/>
      <c r="I372" s="255"/>
      <c r="J372" s="255"/>
    </row>
    <row r="373" spans="1:10" ht="36" x14ac:dyDescent="0.35">
      <c r="A373" s="262"/>
      <c r="B373" s="254" t="s">
        <v>723</v>
      </c>
      <c r="C373" s="255"/>
      <c r="D373" s="255"/>
      <c r="E373" s="256"/>
      <c r="F373" s="256"/>
      <c r="G373" s="255"/>
      <c r="H373" s="283"/>
      <c r="I373" s="255"/>
      <c r="J373" s="255"/>
    </row>
    <row r="374" spans="1:10" x14ac:dyDescent="0.35">
      <c r="A374" s="245">
        <v>43396</v>
      </c>
      <c r="B374" s="246" t="s">
        <v>724</v>
      </c>
      <c r="C374" s="246" t="s">
        <v>6</v>
      </c>
      <c r="D374" s="247" t="s">
        <v>6</v>
      </c>
      <c r="E374" s="248" t="s">
        <v>6</v>
      </c>
      <c r="F374" s="249" t="s">
        <v>6</v>
      </c>
      <c r="G374" s="246" t="s">
        <v>470</v>
      </c>
      <c r="H374" s="280" t="s">
        <v>725</v>
      </c>
      <c r="I374" s="251">
        <v>1330000</v>
      </c>
      <c r="J374" s="252"/>
    </row>
    <row r="375" spans="1:10" x14ac:dyDescent="0.35">
      <c r="A375" s="247" t="s">
        <v>6</v>
      </c>
      <c r="B375" s="246" t="s">
        <v>24</v>
      </c>
      <c r="C375" s="246" t="s">
        <v>6</v>
      </c>
      <c r="D375" s="247" t="s">
        <v>6</v>
      </c>
      <c r="E375" s="248" t="s">
        <v>6</v>
      </c>
      <c r="F375" s="249" t="s">
        <v>6</v>
      </c>
      <c r="G375" s="247" t="s">
        <v>6</v>
      </c>
      <c r="H375" s="280" t="s">
        <v>6</v>
      </c>
      <c r="I375" s="252"/>
      <c r="J375" s="253">
        <v>1330000</v>
      </c>
    </row>
    <row r="376" spans="1:10" x14ac:dyDescent="0.35">
      <c r="A376" s="477" t="s">
        <v>6</v>
      </c>
      <c r="B376" s="477"/>
      <c r="C376" s="247" t="s">
        <v>537</v>
      </c>
      <c r="D376" s="247" t="s">
        <v>6</v>
      </c>
      <c r="E376" s="266">
        <v>43394</v>
      </c>
      <c r="F376" s="266">
        <v>1330000</v>
      </c>
      <c r="G376" s="255"/>
      <c r="H376" s="283"/>
      <c r="I376" s="255"/>
      <c r="J376" s="255"/>
    </row>
    <row r="377" spans="1:10" ht="36" x14ac:dyDescent="0.35">
      <c r="A377" s="262"/>
      <c r="B377" s="254" t="s">
        <v>726</v>
      </c>
      <c r="C377" s="255"/>
      <c r="D377" s="255"/>
      <c r="E377" s="256"/>
      <c r="F377" s="256"/>
      <c r="G377" s="255"/>
      <c r="H377" s="283"/>
      <c r="I377" s="255"/>
      <c r="J377" s="255"/>
    </row>
    <row r="378" spans="1:10" x14ac:dyDescent="0.35">
      <c r="A378" s="245">
        <v>43396</v>
      </c>
      <c r="B378" s="246" t="s">
        <v>727</v>
      </c>
      <c r="C378" s="246" t="s">
        <v>6</v>
      </c>
      <c r="D378" s="247" t="s">
        <v>6</v>
      </c>
      <c r="E378" s="248" t="s">
        <v>6</v>
      </c>
      <c r="F378" s="249" t="s">
        <v>6</v>
      </c>
      <c r="G378" s="246" t="s">
        <v>470</v>
      </c>
      <c r="H378" s="280" t="s">
        <v>728</v>
      </c>
      <c r="I378" s="251">
        <v>10450</v>
      </c>
      <c r="J378" s="252"/>
    </row>
    <row r="379" spans="1:10" x14ac:dyDescent="0.35">
      <c r="A379" s="245"/>
      <c r="B379" s="247" t="s">
        <v>609</v>
      </c>
      <c r="C379" s="255"/>
      <c r="D379" s="255"/>
      <c r="E379" s="256"/>
      <c r="F379" s="256"/>
      <c r="G379" s="255"/>
      <c r="H379" s="283"/>
      <c r="I379" s="255"/>
      <c r="J379" s="255"/>
    </row>
    <row r="380" spans="1:10" x14ac:dyDescent="0.35">
      <c r="A380" s="245"/>
      <c r="B380" s="247" t="s">
        <v>610</v>
      </c>
      <c r="C380" s="257">
        <v>5000</v>
      </c>
      <c r="D380" s="258" t="s">
        <v>56</v>
      </c>
      <c r="E380" s="256"/>
      <c r="F380" s="256"/>
      <c r="G380" s="255"/>
      <c r="H380" s="283"/>
      <c r="I380" s="255"/>
      <c r="J380" s="255"/>
    </row>
    <row r="381" spans="1:10" x14ac:dyDescent="0.35">
      <c r="A381" s="245"/>
      <c r="B381" s="247" t="s">
        <v>611</v>
      </c>
      <c r="C381" s="257">
        <v>750</v>
      </c>
      <c r="D381" s="258" t="s">
        <v>56</v>
      </c>
      <c r="E381" s="256"/>
      <c r="F381" s="256"/>
      <c r="G381" s="255"/>
      <c r="H381" s="283"/>
      <c r="I381" s="255"/>
      <c r="J381" s="255"/>
    </row>
    <row r="382" spans="1:10" x14ac:dyDescent="0.35">
      <c r="A382" s="245"/>
      <c r="B382" s="247" t="s">
        <v>613</v>
      </c>
      <c r="C382" s="257">
        <v>300</v>
      </c>
      <c r="D382" s="258" t="s">
        <v>56</v>
      </c>
      <c r="E382" s="256"/>
      <c r="F382" s="256"/>
      <c r="G382" s="255"/>
      <c r="H382" s="283"/>
      <c r="I382" s="255"/>
      <c r="J382" s="255"/>
    </row>
    <row r="383" spans="1:10" x14ac:dyDescent="0.35">
      <c r="A383" s="245"/>
      <c r="B383" s="247" t="s">
        <v>614</v>
      </c>
      <c r="C383" s="257">
        <v>1400</v>
      </c>
      <c r="D383" s="258" t="s">
        <v>56</v>
      </c>
      <c r="E383" s="256"/>
      <c r="F383" s="256"/>
      <c r="G383" s="255"/>
      <c r="H383" s="283"/>
      <c r="I383" s="255"/>
      <c r="J383" s="255"/>
    </row>
    <row r="384" spans="1:10" x14ac:dyDescent="0.35">
      <c r="A384" s="245"/>
      <c r="B384" s="247" t="s">
        <v>612</v>
      </c>
      <c r="C384" s="257">
        <v>3000</v>
      </c>
      <c r="D384" s="258" t="s">
        <v>56</v>
      </c>
      <c r="E384" s="256"/>
      <c r="F384" s="256"/>
      <c r="G384" s="255"/>
      <c r="H384" s="283"/>
      <c r="I384" s="255"/>
      <c r="J384" s="255"/>
    </row>
    <row r="385" spans="1:10" x14ac:dyDescent="0.35">
      <c r="A385" s="259" t="s">
        <v>6</v>
      </c>
      <c r="B385" s="246" t="s">
        <v>24</v>
      </c>
      <c r="C385" s="260" t="s">
        <v>6</v>
      </c>
      <c r="D385" s="259" t="s">
        <v>6</v>
      </c>
      <c r="E385" s="256" t="s">
        <v>6</v>
      </c>
      <c r="F385" s="261" t="s">
        <v>6</v>
      </c>
      <c r="G385" s="259" t="s">
        <v>6</v>
      </c>
      <c r="H385" s="299" t="s">
        <v>6</v>
      </c>
      <c r="I385" s="252"/>
      <c r="J385" s="253">
        <v>10450</v>
      </c>
    </row>
    <row r="386" spans="1:10" x14ac:dyDescent="0.35">
      <c r="A386" s="477" t="s">
        <v>6</v>
      </c>
      <c r="B386" s="477"/>
      <c r="C386" s="247" t="s">
        <v>537</v>
      </c>
      <c r="D386" s="247" t="s">
        <v>6</v>
      </c>
      <c r="E386" s="266">
        <v>43394</v>
      </c>
      <c r="F386" s="266">
        <v>10450</v>
      </c>
      <c r="G386" s="255"/>
      <c r="H386" s="283"/>
      <c r="I386" s="255"/>
      <c r="J386" s="255"/>
    </row>
    <row r="387" spans="1:10" ht="36" x14ac:dyDescent="0.35">
      <c r="A387" s="262"/>
      <c r="B387" s="254" t="s">
        <v>729</v>
      </c>
      <c r="C387" s="255"/>
      <c r="D387" s="255"/>
      <c r="E387" s="256"/>
      <c r="F387" s="256"/>
      <c r="G387" s="255"/>
      <c r="H387" s="283"/>
      <c r="I387" s="255"/>
      <c r="J387" s="255"/>
    </row>
    <row r="388" spans="1:10" x14ac:dyDescent="0.35">
      <c r="A388" s="245">
        <v>43396</v>
      </c>
      <c r="B388" s="246" t="s">
        <v>727</v>
      </c>
      <c r="C388" s="246" t="s">
        <v>6</v>
      </c>
      <c r="D388" s="247" t="s">
        <v>6</v>
      </c>
      <c r="E388" s="248" t="s">
        <v>6</v>
      </c>
      <c r="F388" s="249" t="s">
        <v>6</v>
      </c>
      <c r="G388" s="246" t="s">
        <v>470</v>
      </c>
      <c r="H388" s="280" t="s">
        <v>730</v>
      </c>
      <c r="I388" s="251">
        <v>15956</v>
      </c>
      <c r="J388" s="252"/>
    </row>
    <row r="389" spans="1:10" x14ac:dyDescent="0.35">
      <c r="A389" s="245"/>
      <c r="B389" s="247" t="s">
        <v>609</v>
      </c>
      <c r="C389" s="255"/>
      <c r="D389" s="255"/>
      <c r="E389" s="256"/>
      <c r="F389" s="256"/>
      <c r="G389" s="255"/>
      <c r="H389" s="283"/>
      <c r="I389" s="255"/>
      <c r="J389" s="255"/>
    </row>
    <row r="390" spans="1:10" x14ac:dyDescent="0.35">
      <c r="A390" s="245"/>
      <c r="B390" s="247" t="s">
        <v>617</v>
      </c>
      <c r="C390" s="257">
        <v>15956</v>
      </c>
      <c r="D390" s="258" t="s">
        <v>56</v>
      </c>
      <c r="E390" s="256"/>
      <c r="F390" s="256"/>
      <c r="G390" s="255"/>
      <c r="H390" s="283"/>
      <c r="I390" s="255"/>
      <c r="J390" s="255"/>
    </row>
    <row r="391" spans="1:10" x14ac:dyDescent="0.35">
      <c r="A391" s="259" t="s">
        <v>6</v>
      </c>
      <c r="B391" s="246" t="s">
        <v>24</v>
      </c>
      <c r="C391" s="260" t="s">
        <v>6</v>
      </c>
      <c r="D391" s="259" t="s">
        <v>6</v>
      </c>
      <c r="E391" s="256" t="s">
        <v>6</v>
      </c>
      <c r="F391" s="261" t="s">
        <v>6</v>
      </c>
      <c r="G391" s="259" t="s">
        <v>6</v>
      </c>
      <c r="H391" s="299" t="s">
        <v>6</v>
      </c>
      <c r="I391" s="252"/>
      <c r="J391" s="253">
        <v>15956</v>
      </c>
    </row>
    <row r="392" spans="1:10" x14ac:dyDescent="0.35">
      <c r="A392" s="477" t="s">
        <v>6</v>
      </c>
      <c r="B392" s="477"/>
      <c r="C392" s="247" t="s">
        <v>618</v>
      </c>
      <c r="D392" s="247" t="s">
        <v>6</v>
      </c>
      <c r="E392" s="266">
        <v>43394</v>
      </c>
      <c r="F392" s="266">
        <v>15956</v>
      </c>
      <c r="G392" s="255"/>
      <c r="H392" s="283"/>
      <c r="I392" s="255"/>
      <c r="J392" s="255"/>
    </row>
    <row r="393" spans="1:10" ht="36" x14ac:dyDescent="0.35">
      <c r="A393" s="262"/>
      <c r="B393" s="254" t="s">
        <v>731</v>
      </c>
      <c r="C393" s="255"/>
      <c r="D393" s="255"/>
      <c r="E393" s="256"/>
      <c r="F393" s="256"/>
      <c r="G393" s="255"/>
      <c r="H393" s="283"/>
      <c r="I393" s="255"/>
      <c r="J393" s="255"/>
    </row>
    <row r="394" spans="1:10" x14ac:dyDescent="0.35">
      <c r="A394" s="245">
        <v>43396</v>
      </c>
      <c r="B394" s="246" t="s">
        <v>732</v>
      </c>
      <c r="C394" s="246" t="s">
        <v>6</v>
      </c>
      <c r="D394" s="247" t="s">
        <v>6</v>
      </c>
      <c r="E394" s="248" t="s">
        <v>6</v>
      </c>
      <c r="F394" s="249" t="s">
        <v>6</v>
      </c>
      <c r="G394" s="246" t="s">
        <v>470</v>
      </c>
      <c r="H394" s="280" t="s">
        <v>733</v>
      </c>
      <c r="I394" s="251">
        <v>2270000</v>
      </c>
      <c r="J394" s="252"/>
    </row>
    <row r="395" spans="1:10" x14ac:dyDescent="0.35">
      <c r="A395" s="247" t="s">
        <v>6</v>
      </c>
      <c r="B395" s="246" t="s">
        <v>24</v>
      </c>
      <c r="C395" s="246" t="s">
        <v>6</v>
      </c>
      <c r="D395" s="247" t="s">
        <v>6</v>
      </c>
      <c r="E395" s="248" t="s">
        <v>6</v>
      </c>
      <c r="F395" s="249" t="s">
        <v>6</v>
      </c>
      <c r="G395" s="247" t="s">
        <v>6</v>
      </c>
      <c r="H395" s="280" t="s">
        <v>6</v>
      </c>
      <c r="I395" s="252"/>
      <c r="J395" s="253">
        <v>2270000</v>
      </c>
    </row>
    <row r="396" spans="1:10" x14ac:dyDescent="0.35">
      <c r="A396" s="477" t="s">
        <v>6</v>
      </c>
      <c r="B396" s="477"/>
      <c r="C396" s="247" t="s">
        <v>537</v>
      </c>
      <c r="D396" s="247" t="s">
        <v>6</v>
      </c>
      <c r="E396" s="266">
        <v>43394</v>
      </c>
      <c r="F396" s="266">
        <v>2270000</v>
      </c>
      <c r="G396" s="255"/>
      <c r="H396" s="283"/>
      <c r="I396" s="255"/>
      <c r="J396" s="255"/>
    </row>
    <row r="397" spans="1:10" ht="36" x14ac:dyDescent="0.35">
      <c r="A397" s="262"/>
      <c r="B397" s="254" t="s">
        <v>734</v>
      </c>
      <c r="C397" s="255"/>
      <c r="D397" s="255"/>
      <c r="E397" s="256"/>
      <c r="F397" s="256"/>
      <c r="G397" s="255"/>
      <c r="H397" s="283"/>
      <c r="I397" s="255"/>
      <c r="J397" s="255"/>
    </row>
    <row r="398" spans="1:10" x14ac:dyDescent="0.35">
      <c r="A398" s="245">
        <v>43396</v>
      </c>
      <c r="B398" s="246" t="s">
        <v>735</v>
      </c>
      <c r="C398" s="246" t="s">
        <v>6</v>
      </c>
      <c r="D398" s="247" t="s">
        <v>6</v>
      </c>
      <c r="E398" s="248" t="s">
        <v>6</v>
      </c>
      <c r="F398" s="249" t="s">
        <v>6</v>
      </c>
      <c r="G398" s="246" t="s">
        <v>470</v>
      </c>
      <c r="H398" s="280" t="s">
        <v>736</v>
      </c>
      <c r="I398" s="251">
        <v>11221</v>
      </c>
      <c r="J398" s="252"/>
    </row>
    <row r="399" spans="1:10" x14ac:dyDescent="0.35">
      <c r="A399" s="245"/>
      <c r="B399" s="247" t="s">
        <v>609</v>
      </c>
      <c r="C399" s="255"/>
      <c r="D399" s="255"/>
      <c r="E399" s="256"/>
      <c r="F399" s="256"/>
      <c r="G399" s="255"/>
      <c r="H399" s="283"/>
      <c r="I399" s="255"/>
      <c r="J399" s="255"/>
    </row>
    <row r="400" spans="1:10" x14ac:dyDescent="0.35">
      <c r="A400" s="245"/>
      <c r="B400" s="247" t="s">
        <v>610</v>
      </c>
      <c r="C400" s="257">
        <v>5670</v>
      </c>
      <c r="D400" s="258" t="s">
        <v>56</v>
      </c>
      <c r="E400" s="256"/>
      <c r="F400" s="256"/>
      <c r="G400" s="255"/>
      <c r="H400" s="283"/>
      <c r="I400" s="255"/>
      <c r="J400" s="255"/>
    </row>
    <row r="401" spans="1:10" x14ac:dyDescent="0.35">
      <c r="A401" s="245"/>
      <c r="B401" s="247" t="s">
        <v>611</v>
      </c>
      <c r="C401" s="257">
        <v>851</v>
      </c>
      <c r="D401" s="258" t="s">
        <v>56</v>
      </c>
      <c r="E401" s="256"/>
      <c r="F401" s="256"/>
      <c r="G401" s="255"/>
      <c r="H401" s="283"/>
      <c r="I401" s="255"/>
      <c r="J401" s="255"/>
    </row>
    <row r="402" spans="1:10" x14ac:dyDescent="0.35">
      <c r="A402" s="245"/>
      <c r="B402" s="247" t="s">
        <v>612</v>
      </c>
      <c r="C402" s="257">
        <v>3000</v>
      </c>
      <c r="D402" s="258" t="s">
        <v>56</v>
      </c>
      <c r="E402" s="256"/>
      <c r="F402" s="256"/>
      <c r="G402" s="255"/>
      <c r="H402" s="283"/>
      <c r="I402" s="255"/>
      <c r="J402" s="255"/>
    </row>
    <row r="403" spans="1:10" x14ac:dyDescent="0.35">
      <c r="A403" s="245"/>
      <c r="B403" s="247" t="s">
        <v>613</v>
      </c>
      <c r="C403" s="257">
        <v>300</v>
      </c>
      <c r="D403" s="258" t="s">
        <v>56</v>
      </c>
      <c r="E403" s="256"/>
      <c r="F403" s="256"/>
      <c r="G403" s="255"/>
      <c r="H403" s="283"/>
      <c r="I403" s="255"/>
      <c r="J403" s="255"/>
    </row>
    <row r="404" spans="1:10" x14ac:dyDescent="0.35">
      <c r="A404" s="245"/>
      <c r="B404" s="247" t="s">
        <v>614</v>
      </c>
      <c r="C404" s="257">
        <v>1400</v>
      </c>
      <c r="D404" s="258" t="s">
        <v>56</v>
      </c>
      <c r="E404" s="256"/>
      <c r="F404" s="256"/>
      <c r="G404" s="255"/>
      <c r="H404" s="283"/>
      <c r="I404" s="255"/>
      <c r="J404" s="255"/>
    </row>
    <row r="405" spans="1:10" x14ac:dyDescent="0.35">
      <c r="A405" s="259" t="s">
        <v>6</v>
      </c>
      <c r="B405" s="246" t="s">
        <v>24</v>
      </c>
      <c r="C405" s="260" t="s">
        <v>6</v>
      </c>
      <c r="D405" s="259" t="s">
        <v>6</v>
      </c>
      <c r="E405" s="256" t="s">
        <v>6</v>
      </c>
      <c r="F405" s="261" t="s">
        <v>6</v>
      </c>
      <c r="G405" s="259" t="s">
        <v>6</v>
      </c>
      <c r="H405" s="299" t="s">
        <v>6</v>
      </c>
      <c r="I405" s="252"/>
      <c r="J405" s="253">
        <v>11221</v>
      </c>
    </row>
    <row r="406" spans="1:10" x14ac:dyDescent="0.35">
      <c r="A406" s="475" t="s">
        <v>6</v>
      </c>
      <c r="B406" s="475"/>
      <c r="C406" s="13" t="s">
        <v>537</v>
      </c>
      <c r="D406" s="13" t="s">
        <v>6</v>
      </c>
      <c r="E406" s="198">
        <v>43394</v>
      </c>
      <c r="F406" s="198">
        <v>11221</v>
      </c>
      <c r="G406" s="1"/>
      <c r="H406" s="52"/>
      <c r="I406" s="1"/>
      <c r="J406" s="1"/>
    </row>
    <row r="407" spans="1:10" ht="36" x14ac:dyDescent="0.35">
      <c r="A407" s="45"/>
      <c r="B407" s="254" t="s">
        <v>737</v>
      </c>
      <c r="C407" s="1"/>
      <c r="D407" s="1"/>
      <c r="E407" s="201"/>
      <c r="F407" s="201"/>
      <c r="G407" s="1"/>
      <c r="H407" s="52"/>
      <c r="I407" s="1"/>
      <c r="J407" s="1"/>
    </row>
    <row r="408" spans="1:10" x14ac:dyDescent="0.35">
      <c r="A408" s="245">
        <v>43396</v>
      </c>
      <c r="B408" s="246" t="s">
        <v>735</v>
      </c>
      <c r="C408" s="246" t="s">
        <v>6</v>
      </c>
      <c r="D408" s="247" t="s">
        <v>6</v>
      </c>
      <c r="E408" s="248" t="s">
        <v>6</v>
      </c>
      <c r="F408" s="249" t="s">
        <v>6</v>
      </c>
      <c r="G408" s="246" t="s">
        <v>470</v>
      </c>
      <c r="H408" s="280" t="s">
        <v>738</v>
      </c>
      <c r="I408" s="251">
        <v>18276</v>
      </c>
      <c r="J408" s="252"/>
    </row>
    <row r="409" spans="1:10" x14ac:dyDescent="0.35">
      <c r="A409" s="245"/>
      <c r="B409" s="247" t="s">
        <v>609</v>
      </c>
      <c r="C409" s="255"/>
      <c r="D409" s="255"/>
      <c r="E409" s="256"/>
      <c r="F409" s="256"/>
      <c r="G409" s="255"/>
      <c r="H409" s="283"/>
      <c r="I409" s="255"/>
      <c r="J409" s="255"/>
    </row>
    <row r="410" spans="1:10" x14ac:dyDescent="0.35">
      <c r="A410" s="245"/>
      <c r="B410" s="247" t="s">
        <v>617</v>
      </c>
      <c r="C410" s="257">
        <v>18276</v>
      </c>
      <c r="D410" s="258" t="s">
        <v>56</v>
      </c>
      <c r="E410" s="256"/>
      <c r="F410" s="256"/>
      <c r="G410" s="255"/>
      <c r="H410" s="283"/>
      <c r="I410" s="255"/>
      <c r="J410" s="255"/>
    </row>
    <row r="411" spans="1:10" x14ac:dyDescent="0.35">
      <c r="A411" s="259" t="s">
        <v>6</v>
      </c>
      <c r="B411" s="246" t="s">
        <v>24</v>
      </c>
      <c r="C411" s="260" t="s">
        <v>6</v>
      </c>
      <c r="D411" s="259" t="s">
        <v>6</v>
      </c>
      <c r="E411" s="256" t="s">
        <v>6</v>
      </c>
      <c r="F411" s="261" t="s">
        <v>6</v>
      </c>
      <c r="G411" s="259" t="s">
        <v>6</v>
      </c>
      <c r="H411" s="299" t="s">
        <v>6</v>
      </c>
      <c r="I411" s="252"/>
      <c r="J411" s="253">
        <v>18276</v>
      </c>
    </row>
    <row r="412" spans="1:10" x14ac:dyDescent="0.35">
      <c r="A412" s="477" t="s">
        <v>6</v>
      </c>
      <c r="B412" s="477"/>
      <c r="C412" s="247" t="s">
        <v>618</v>
      </c>
      <c r="D412" s="247" t="s">
        <v>6</v>
      </c>
      <c r="E412" s="266">
        <v>43394</v>
      </c>
      <c r="F412" s="266">
        <v>18276</v>
      </c>
      <c r="G412" s="255"/>
      <c r="H412" s="283"/>
      <c r="I412" s="255"/>
      <c r="J412" s="255"/>
    </row>
    <row r="413" spans="1:10" ht="36" x14ac:dyDescent="0.35">
      <c r="A413" s="262"/>
      <c r="B413" s="254" t="s">
        <v>739</v>
      </c>
      <c r="C413" s="255"/>
      <c r="D413" s="255"/>
      <c r="E413" s="256"/>
      <c r="F413" s="256"/>
      <c r="G413" s="255"/>
      <c r="H413" s="283"/>
      <c r="I413" s="255"/>
      <c r="J413" s="255"/>
    </row>
    <row r="414" spans="1:10" x14ac:dyDescent="0.35">
      <c r="A414" s="211">
        <v>43396</v>
      </c>
      <c r="B414" s="212" t="s">
        <v>740</v>
      </c>
      <c r="C414" s="212" t="s">
        <v>6</v>
      </c>
      <c r="D414" s="213" t="s">
        <v>6</v>
      </c>
      <c r="E414" s="214" t="s">
        <v>6</v>
      </c>
      <c r="F414" s="215" t="s">
        <v>6</v>
      </c>
      <c r="G414" s="212" t="s">
        <v>470</v>
      </c>
      <c r="H414" s="205" t="s">
        <v>741</v>
      </c>
      <c r="I414" s="50">
        <v>5000</v>
      </c>
      <c r="J414" s="216"/>
    </row>
    <row r="415" spans="1:10" x14ac:dyDescent="0.35">
      <c r="A415" s="211"/>
      <c r="B415" s="213" t="s">
        <v>53</v>
      </c>
      <c r="C415" s="213" t="s">
        <v>742</v>
      </c>
      <c r="D415" s="205" t="s">
        <v>383</v>
      </c>
      <c r="E415" s="231">
        <v>5000</v>
      </c>
      <c r="F415" s="214" t="s">
        <v>56</v>
      </c>
      <c r="G415" s="52"/>
      <c r="H415" s="52"/>
      <c r="I415" s="52"/>
      <c r="J415" s="52"/>
    </row>
    <row r="416" spans="1:10" x14ac:dyDescent="0.35">
      <c r="A416" s="213" t="s">
        <v>6</v>
      </c>
      <c r="B416" s="212" t="s">
        <v>17</v>
      </c>
      <c r="C416" s="212" t="s">
        <v>6</v>
      </c>
      <c r="D416" s="213" t="s">
        <v>6</v>
      </c>
      <c r="E416" s="214" t="s">
        <v>6</v>
      </c>
      <c r="F416" s="215" t="s">
        <v>6</v>
      </c>
      <c r="G416" s="213" t="s">
        <v>6</v>
      </c>
      <c r="H416" s="205" t="s">
        <v>6</v>
      </c>
      <c r="I416" s="216"/>
      <c r="J416" s="232">
        <v>5000</v>
      </c>
    </row>
    <row r="417" spans="1:10" ht="24" x14ac:dyDescent="0.35">
      <c r="A417" s="211"/>
      <c r="B417" s="233" t="s">
        <v>743</v>
      </c>
      <c r="C417" s="52"/>
      <c r="D417" s="52"/>
      <c r="E417" s="234"/>
      <c r="F417" s="234"/>
      <c r="G417" s="52"/>
      <c r="H417" s="52"/>
      <c r="I417" s="52"/>
      <c r="J417" s="52"/>
    </row>
    <row r="418" spans="1:10" x14ac:dyDescent="0.35">
      <c r="A418" s="350">
        <v>43396</v>
      </c>
      <c r="B418" s="332" t="s">
        <v>744</v>
      </c>
      <c r="C418" s="332" t="s">
        <v>6</v>
      </c>
      <c r="D418" s="333" t="s">
        <v>6</v>
      </c>
      <c r="E418" s="351" t="s">
        <v>6</v>
      </c>
      <c r="F418" s="352" t="s">
        <v>6</v>
      </c>
      <c r="G418" s="332" t="s">
        <v>470</v>
      </c>
      <c r="H418" s="334" t="s">
        <v>745</v>
      </c>
      <c r="I418" s="335">
        <v>7874</v>
      </c>
      <c r="J418" s="336"/>
    </row>
    <row r="419" spans="1:10" x14ac:dyDescent="0.35">
      <c r="A419" s="333" t="s">
        <v>6</v>
      </c>
      <c r="B419" s="332" t="s">
        <v>17</v>
      </c>
      <c r="C419" s="332" t="s">
        <v>6</v>
      </c>
      <c r="D419" s="333" t="s">
        <v>6</v>
      </c>
      <c r="E419" s="351" t="s">
        <v>6</v>
      </c>
      <c r="F419" s="352" t="s">
        <v>6</v>
      </c>
      <c r="G419" s="333" t="s">
        <v>6</v>
      </c>
      <c r="H419" s="334" t="s">
        <v>6</v>
      </c>
      <c r="I419" s="336"/>
      <c r="J419" s="343">
        <v>7874</v>
      </c>
    </row>
    <row r="420" spans="1:10" ht="36" x14ac:dyDescent="0.35">
      <c r="A420" s="350"/>
      <c r="B420" s="345" t="s">
        <v>746</v>
      </c>
      <c r="C420" s="337"/>
      <c r="D420" s="337"/>
      <c r="E420" s="353"/>
      <c r="F420" s="353"/>
      <c r="G420" s="337"/>
      <c r="H420" s="337"/>
      <c r="I420" s="337"/>
      <c r="J420" s="337"/>
    </row>
    <row r="421" spans="1:10" x14ac:dyDescent="0.35">
      <c r="A421" s="211">
        <v>43397</v>
      </c>
      <c r="B421" s="212" t="s">
        <v>542</v>
      </c>
      <c r="C421" s="212" t="s">
        <v>6</v>
      </c>
      <c r="D421" s="213" t="s">
        <v>6</v>
      </c>
      <c r="E421" s="214" t="s">
        <v>6</v>
      </c>
      <c r="F421" s="215" t="s">
        <v>6</v>
      </c>
      <c r="G421" s="212" t="s">
        <v>470</v>
      </c>
      <c r="H421" s="205" t="s">
        <v>747</v>
      </c>
      <c r="I421" s="50">
        <v>25000</v>
      </c>
      <c r="J421" s="216"/>
    </row>
    <row r="422" spans="1:10" x14ac:dyDescent="0.35">
      <c r="A422" s="211"/>
      <c r="B422" s="213" t="s">
        <v>158</v>
      </c>
      <c r="C422" s="213" t="s">
        <v>748</v>
      </c>
      <c r="D422" s="205" t="s">
        <v>55</v>
      </c>
      <c r="E422" s="231">
        <v>224</v>
      </c>
      <c r="F422" s="214" t="s">
        <v>56</v>
      </c>
      <c r="G422" s="52"/>
      <c r="H422" s="52"/>
      <c r="I422" s="52"/>
      <c r="J422" s="52"/>
    </row>
    <row r="423" spans="1:10" x14ac:dyDescent="0.35">
      <c r="A423" s="211"/>
      <c r="B423" s="213" t="s">
        <v>53</v>
      </c>
      <c r="C423" s="213" t="s">
        <v>749</v>
      </c>
      <c r="D423" s="205" t="s">
        <v>6</v>
      </c>
      <c r="E423" s="231">
        <v>24776</v>
      </c>
      <c r="F423" s="214" t="s">
        <v>56</v>
      </c>
      <c r="G423" s="52"/>
      <c r="H423" s="52"/>
      <c r="I423" s="52"/>
      <c r="J423" s="52"/>
    </row>
    <row r="424" spans="1:10" x14ac:dyDescent="0.35">
      <c r="A424" s="213" t="s">
        <v>6</v>
      </c>
      <c r="B424" s="212" t="s">
        <v>17</v>
      </c>
      <c r="C424" s="212" t="s">
        <v>6</v>
      </c>
      <c r="D424" s="213" t="s">
        <v>6</v>
      </c>
      <c r="E424" s="214" t="s">
        <v>6</v>
      </c>
      <c r="F424" s="215" t="s">
        <v>6</v>
      </c>
      <c r="G424" s="213" t="s">
        <v>6</v>
      </c>
      <c r="H424" s="205" t="s">
        <v>6</v>
      </c>
      <c r="I424" s="216"/>
      <c r="J424" s="232">
        <v>25000</v>
      </c>
    </row>
    <row r="425" spans="1:10" ht="36" x14ac:dyDescent="0.35">
      <c r="A425" s="211"/>
      <c r="B425" s="233" t="s">
        <v>750</v>
      </c>
      <c r="C425" s="52"/>
      <c r="D425" s="52"/>
      <c r="E425" s="234"/>
      <c r="F425" s="234"/>
      <c r="G425" s="52"/>
      <c r="H425" s="52"/>
      <c r="I425" s="52"/>
      <c r="J425" s="52"/>
    </row>
    <row r="426" spans="1:10" x14ac:dyDescent="0.35">
      <c r="A426" s="350">
        <v>43397</v>
      </c>
      <c r="B426" s="332" t="s">
        <v>751</v>
      </c>
      <c r="C426" s="332" t="s">
        <v>6</v>
      </c>
      <c r="D426" s="333" t="s">
        <v>6</v>
      </c>
      <c r="E426" s="351" t="s">
        <v>6</v>
      </c>
      <c r="F426" s="352" t="s">
        <v>6</v>
      </c>
      <c r="G426" s="332" t="s">
        <v>470</v>
      </c>
      <c r="H426" s="334" t="s">
        <v>752</v>
      </c>
      <c r="I426" s="335">
        <v>2500</v>
      </c>
      <c r="J426" s="336"/>
    </row>
    <row r="427" spans="1:10" ht="13" customHeight="1" x14ac:dyDescent="0.35">
      <c r="A427" s="350"/>
      <c r="B427" s="333" t="s">
        <v>490</v>
      </c>
      <c r="C427" s="337"/>
      <c r="D427" s="337"/>
      <c r="E427" s="353"/>
      <c r="F427" s="353"/>
      <c r="G427" s="337"/>
      <c r="H427" s="337"/>
      <c r="I427" s="337"/>
      <c r="J427" s="337"/>
    </row>
    <row r="428" spans="1:10" x14ac:dyDescent="0.35">
      <c r="A428" s="350"/>
      <c r="B428" s="333" t="s">
        <v>496</v>
      </c>
      <c r="C428" s="338">
        <v>2500</v>
      </c>
      <c r="D428" s="339" t="s">
        <v>56</v>
      </c>
      <c r="E428" s="353"/>
      <c r="F428" s="353"/>
      <c r="G428" s="337"/>
      <c r="H428" s="337"/>
      <c r="I428" s="337"/>
      <c r="J428" s="337"/>
    </row>
    <row r="429" spans="1:10" x14ac:dyDescent="0.35">
      <c r="A429" s="340" t="s">
        <v>6</v>
      </c>
      <c r="B429" s="332" t="s">
        <v>17</v>
      </c>
      <c r="C429" s="341" t="s">
        <v>6</v>
      </c>
      <c r="D429" s="340" t="s">
        <v>6</v>
      </c>
      <c r="E429" s="353" t="s">
        <v>6</v>
      </c>
      <c r="F429" s="354" t="s">
        <v>6</v>
      </c>
      <c r="G429" s="340" t="s">
        <v>6</v>
      </c>
      <c r="H429" s="342" t="s">
        <v>6</v>
      </c>
      <c r="I429" s="336"/>
      <c r="J429" s="343">
        <v>2500</v>
      </c>
    </row>
    <row r="430" spans="1:10" ht="24" x14ac:dyDescent="0.35">
      <c r="A430" s="355"/>
      <c r="B430" s="345" t="s">
        <v>753</v>
      </c>
      <c r="C430" s="337"/>
      <c r="D430" s="337"/>
      <c r="E430" s="353"/>
      <c r="F430" s="353"/>
      <c r="G430" s="337"/>
      <c r="H430" s="337"/>
      <c r="I430" s="337"/>
      <c r="J430" s="337"/>
    </row>
    <row r="431" spans="1:10" x14ac:dyDescent="0.35">
      <c r="A431" s="211">
        <v>43397</v>
      </c>
      <c r="B431" s="212" t="s">
        <v>584</v>
      </c>
      <c r="C431" s="212" t="s">
        <v>6</v>
      </c>
      <c r="D431" s="213" t="s">
        <v>6</v>
      </c>
      <c r="E431" s="214" t="s">
        <v>6</v>
      </c>
      <c r="F431" s="215" t="s">
        <v>6</v>
      </c>
      <c r="G431" s="212" t="s">
        <v>470</v>
      </c>
      <c r="H431" s="205" t="s">
        <v>754</v>
      </c>
      <c r="I431" s="50">
        <v>15000</v>
      </c>
      <c r="J431" s="216"/>
    </row>
    <row r="432" spans="1:10" x14ac:dyDescent="0.35">
      <c r="A432" s="211"/>
      <c r="B432" s="213" t="s">
        <v>53</v>
      </c>
      <c r="C432" s="213" t="s">
        <v>755</v>
      </c>
      <c r="D432" s="205" t="s">
        <v>422</v>
      </c>
      <c r="E432" s="231">
        <v>15000</v>
      </c>
      <c r="F432" s="214" t="s">
        <v>56</v>
      </c>
      <c r="G432" s="52"/>
      <c r="H432" s="52"/>
      <c r="I432" s="52"/>
      <c r="J432" s="52"/>
    </row>
    <row r="433" spans="1:10" x14ac:dyDescent="0.35">
      <c r="A433" s="213" t="s">
        <v>6</v>
      </c>
      <c r="B433" s="212" t="s">
        <v>17</v>
      </c>
      <c r="C433" s="212" t="s">
        <v>6</v>
      </c>
      <c r="D433" s="213" t="s">
        <v>6</v>
      </c>
      <c r="E433" s="214" t="s">
        <v>6</v>
      </c>
      <c r="F433" s="215" t="s">
        <v>6</v>
      </c>
      <c r="G433" s="213" t="s">
        <v>6</v>
      </c>
      <c r="H433" s="205" t="s">
        <v>6</v>
      </c>
      <c r="I433" s="216"/>
      <c r="J433" s="232">
        <v>15000</v>
      </c>
    </row>
    <row r="434" spans="1:10" ht="48" x14ac:dyDescent="0.35">
      <c r="A434" s="211"/>
      <c r="B434" s="233" t="s">
        <v>756</v>
      </c>
      <c r="C434" s="52"/>
      <c r="D434" s="52"/>
      <c r="E434" s="234"/>
      <c r="F434" s="234"/>
      <c r="G434" s="52"/>
      <c r="H434" s="52"/>
      <c r="I434" s="52"/>
      <c r="J434" s="52"/>
    </row>
    <row r="435" spans="1:10" x14ac:dyDescent="0.35">
      <c r="H435" s="103"/>
    </row>
    <row r="436" spans="1:10" x14ac:dyDescent="0.35">
      <c r="H436" s="103"/>
    </row>
    <row r="437" spans="1:10" x14ac:dyDescent="0.35">
      <c r="H437" s="103"/>
    </row>
    <row r="438" spans="1:10" x14ac:dyDescent="0.35">
      <c r="H438" s="103"/>
    </row>
    <row r="439" spans="1:10" x14ac:dyDescent="0.35">
      <c r="H439" s="103"/>
    </row>
    <row r="440" spans="1:10" x14ac:dyDescent="0.35">
      <c r="H440" s="103"/>
    </row>
    <row r="441" spans="1:10" x14ac:dyDescent="0.35">
      <c r="H441" s="103"/>
    </row>
    <row r="442" spans="1:10" x14ac:dyDescent="0.35">
      <c r="H442" s="103"/>
    </row>
    <row r="443" spans="1:10" x14ac:dyDescent="0.35">
      <c r="H443" s="103"/>
    </row>
    <row r="444" spans="1:10" x14ac:dyDescent="0.35">
      <c r="H444" s="103"/>
    </row>
    <row r="445" spans="1:10" x14ac:dyDescent="0.35">
      <c r="H445" s="103"/>
    </row>
    <row r="446" spans="1:10" x14ac:dyDescent="0.35">
      <c r="H446" s="103"/>
    </row>
    <row r="447" spans="1:10" x14ac:dyDescent="0.35">
      <c r="H447" s="103"/>
    </row>
    <row r="448" spans="1:10" x14ac:dyDescent="0.35">
      <c r="H448" s="103"/>
    </row>
    <row r="449" spans="8:8" x14ac:dyDescent="0.35">
      <c r="H449" s="103"/>
    </row>
    <row r="450" spans="8:8" x14ac:dyDescent="0.35">
      <c r="H450" s="103"/>
    </row>
    <row r="451" spans="8:8" x14ac:dyDescent="0.35">
      <c r="H451" s="103"/>
    </row>
    <row r="452" spans="8:8" x14ac:dyDescent="0.35">
      <c r="H452" s="103"/>
    </row>
    <row r="453" spans="8:8" x14ac:dyDescent="0.35">
      <c r="H453" s="103"/>
    </row>
    <row r="454" spans="8:8" x14ac:dyDescent="0.35">
      <c r="H454" s="103"/>
    </row>
    <row r="455" spans="8:8" x14ac:dyDescent="0.35">
      <c r="H455" s="103"/>
    </row>
    <row r="456" spans="8:8" x14ac:dyDescent="0.35">
      <c r="H456" s="103"/>
    </row>
    <row r="457" spans="8:8" x14ac:dyDescent="0.35">
      <c r="H457" s="103"/>
    </row>
    <row r="458" spans="8:8" x14ac:dyDescent="0.35">
      <c r="H458" s="103"/>
    </row>
    <row r="459" spans="8:8" x14ac:dyDescent="0.35">
      <c r="H459" s="103"/>
    </row>
    <row r="460" spans="8:8" x14ac:dyDescent="0.35">
      <c r="H460" s="103"/>
    </row>
    <row r="461" spans="8:8" x14ac:dyDescent="0.35">
      <c r="H461" s="103"/>
    </row>
    <row r="462" spans="8:8" x14ac:dyDescent="0.35">
      <c r="H462" s="103"/>
    </row>
    <row r="463" spans="8:8" x14ac:dyDescent="0.35">
      <c r="H463" s="103"/>
    </row>
    <row r="464" spans="8:8" x14ac:dyDescent="0.35">
      <c r="H464" s="103"/>
    </row>
    <row r="465" spans="8:8" x14ac:dyDescent="0.35">
      <c r="H465" s="103"/>
    </row>
    <row r="466" spans="8:8" x14ac:dyDescent="0.35">
      <c r="H466" s="103"/>
    </row>
    <row r="467" spans="8:8" x14ac:dyDescent="0.35">
      <c r="H467" s="103"/>
    </row>
    <row r="468" spans="8:8" x14ac:dyDescent="0.35">
      <c r="H468" s="103"/>
    </row>
    <row r="469" spans="8:8" x14ac:dyDescent="0.35">
      <c r="H469" s="103"/>
    </row>
    <row r="470" spans="8:8" x14ac:dyDescent="0.35">
      <c r="H470" s="103"/>
    </row>
    <row r="471" spans="8:8" x14ac:dyDescent="0.35">
      <c r="H471" s="103"/>
    </row>
    <row r="472" spans="8:8" x14ac:dyDescent="0.35">
      <c r="H472" s="103"/>
    </row>
    <row r="473" spans="8:8" x14ac:dyDescent="0.35">
      <c r="H473" s="103"/>
    </row>
    <row r="474" spans="8:8" x14ac:dyDescent="0.35">
      <c r="H474" s="103"/>
    </row>
    <row r="475" spans="8:8" x14ac:dyDescent="0.35">
      <c r="H475" s="103"/>
    </row>
    <row r="476" spans="8:8" x14ac:dyDescent="0.35">
      <c r="H476" s="103"/>
    </row>
    <row r="477" spans="8:8" x14ac:dyDescent="0.35">
      <c r="H477" s="103"/>
    </row>
    <row r="478" spans="8:8" x14ac:dyDescent="0.35">
      <c r="H478" s="103"/>
    </row>
    <row r="479" spans="8:8" x14ac:dyDescent="0.35">
      <c r="H479" s="103"/>
    </row>
    <row r="480" spans="8:8" x14ac:dyDescent="0.35">
      <c r="H480" s="103"/>
    </row>
    <row r="481" spans="8:8" x14ac:dyDescent="0.35">
      <c r="H481" s="103"/>
    </row>
    <row r="482" spans="8:8" x14ac:dyDescent="0.35">
      <c r="H482" s="103"/>
    </row>
    <row r="483" spans="8:8" x14ac:dyDescent="0.35">
      <c r="H483" s="103"/>
    </row>
    <row r="484" spans="8:8" x14ac:dyDescent="0.35">
      <c r="H484" s="103"/>
    </row>
    <row r="485" spans="8:8" x14ac:dyDescent="0.35">
      <c r="H485" s="103"/>
    </row>
    <row r="486" spans="8:8" x14ac:dyDescent="0.35">
      <c r="H486" s="103"/>
    </row>
    <row r="487" spans="8:8" x14ac:dyDescent="0.35">
      <c r="H487" s="103"/>
    </row>
    <row r="488" spans="8:8" x14ac:dyDescent="0.35">
      <c r="H488" s="103"/>
    </row>
    <row r="489" spans="8:8" x14ac:dyDescent="0.35">
      <c r="H489" s="103"/>
    </row>
    <row r="490" spans="8:8" x14ac:dyDescent="0.35">
      <c r="H490" s="103"/>
    </row>
    <row r="491" spans="8:8" x14ac:dyDescent="0.35">
      <c r="H491" s="103"/>
    </row>
    <row r="492" spans="8:8" x14ac:dyDescent="0.35">
      <c r="H492" s="103"/>
    </row>
    <row r="493" spans="8:8" x14ac:dyDescent="0.35">
      <c r="H493" s="103"/>
    </row>
    <row r="494" spans="8:8" x14ac:dyDescent="0.35">
      <c r="H494" s="103"/>
    </row>
    <row r="495" spans="8:8" x14ac:dyDescent="0.35">
      <c r="H495" s="103"/>
    </row>
    <row r="496" spans="8:8" x14ac:dyDescent="0.35">
      <c r="H496" s="103"/>
    </row>
    <row r="497" spans="8:8" x14ac:dyDescent="0.35">
      <c r="H497" s="103"/>
    </row>
    <row r="498" spans="8:8" x14ac:dyDescent="0.35">
      <c r="H498" s="103"/>
    </row>
    <row r="499" spans="8:8" x14ac:dyDescent="0.35">
      <c r="H499" s="103"/>
    </row>
    <row r="500" spans="8:8" x14ac:dyDescent="0.35">
      <c r="H500" s="103"/>
    </row>
    <row r="501" spans="8:8" x14ac:dyDescent="0.35">
      <c r="H501" s="103"/>
    </row>
    <row r="502" spans="8:8" x14ac:dyDescent="0.35">
      <c r="H502" s="103"/>
    </row>
    <row r="503" spans="8:8" x14ac:dyDescent="0.35">
      <c r="H503" s="103"/>
    </row>
    <row r="504" spans="8:8" x14ac:dyDescent="0.35">
      <c r="H504" s="103"/>
    </row>
    <row r="505" spans="8:8" x14ac:dyDescent="0.35">
      <c r="H505" s="103"/>
    </row>
    <row r="506" spans="8:8" x14ac:dyDescent="0.35">
      <c r="H506" s="103"/>
    </row>
    <row r="507" spans="8:8" x14ac:dyDescent="0.35">
      <c r="H507" s="103"/>
    </row>
    <row r="508" spans="8:8" x14ac:dyDescent="0.35">
      <c r="H508" s="103"/>
    </row>
    <row r="509" spans="8:8" x14ac:dyDescent="0.35">
      <c r="H509" s="103"/>
    </row>
    <row r="510" spans="8:8" x14ac:dyDescent="0.35">
      <c r="H510" s="103"/>
    </row>
    <row r="511" spans="8:8" x14ac:dyDescent="0.35">
      <c r="H511" s="103"/>
    </row>
    <row r="512" spans="8:8" x14ac:dyDescent="0.35">
      <c r="H512" s="103"/>
    </row>
    <row r="513" spans="8:8" x14ac:dyDescent="0.35">
      <c r="H513" s="103"/>
    </row>
    <row r="514" spans="8:8" x14ac:dyDescent="0.35">
      <c r="H514" s="103"/>
    </row>
    <row r="515" spans="8:8" x14ac:dyDescent="0.35">
      <c r="H515" s="103"/>
    </row>
    <row r="516" spans="8:8" x14ac:dyDescent="0.35">
      <c r="H516" s="103"/>
    </row>
    <row r="517" spans="8:8" x14ac:dyDescent="0.35">
      <c r="H517" s="103"/>
    </row>
    <row r="518" spans="8:8" x14ac:dyDescent="0.35">
      <c r="H518" s="103"/>
    </row>
    <row r="519" spans="8:8" x14ac:dyDescent="0.35">
      <c r="H519" s="103"/>
    </row>
    <row r="520" spans="8:8" x14ac:dyDescent="0.35">
      <c r="H520" s="103"/>
    </row>
    <row r="521" spans="8:8" x14ac:dyDescent="0.35">
      <c r="H521" s="103"/>
    </row>
    <row r="522" spans="8:8" x14ac:dyDescent="0.35">
      <c r="H522" s="103"/>
    </row>
    <row r="523" spans="8:8" x14ac:dyDescent="0.35">
      <c r="H523" s="103"/>
    </row>
    <row r="524" spans="8:8" x14ac:dyDescent="0.35">
      <c r="H524" s="103"/>
    </row>
    <row r="525" spans="8:8" x14ac:dyDescent="0.35">
      <c r="H525" s="103"/>
    </row>
    <row r="526" spans="8:8" x14ac:dyDescent="0.35">
      <c r="H526" s="103"/>
    </row>
    <row r="527" spans="8:8" x14ac:dyDescent="0.35">
      <c r="H527" s="103"/>
    </row>
    <row r="528" spans="8:8" x14ac:dyDescent="0.35">
      <c r="H528" s="103"/>
    </row>
    <row r="529" spans="8:8" x14ac:dyDescent="0.35">
      <c r="H529" s="103"/>
    </row>
    <row r="530" spans="8:8" x14ac:dyDescent="0.35">
      <c r="H530" s="103"/>
    </row>
    <row r="531" spans="8:8" x14ac:dyDescent="0.35">
      <c r="H531" s="103"/>
    </row>
    <row r="532" spans="8:8" x14ac:dyDescent="0.35">
      <c r="H532" s="103"/>
    </row>
    <row r="533" spans="8:8" x14ac:dyDescent="0.35">
      <c r="H533" s="103"/>
    </row>
    <row r="534" spans="8:8" x14ac:dyDescent="0.35">
      <c r="H534" s="103"/>
    </row>
    <row r="535" spans="8:8" x14ac:dyDescent="0.35">
      <c r="H535" s="103"/>
    </row>
    <row r="536" spans="8:8" x14ac:dyDescent="0.35">
      <c r="H536" s="103"/>
    </row>
    <row r="537" spans="8:8" x14ac:dyDescent="0.35">
      <c r="H537" s="103"/>
    </row>
    <row r="538" spans="8:8" x14ac:dyDescent="0.35">
      <c r="H538" s="103"/>
    </row>
    <row r="539" spans="8:8" x14ac:dyDescent="0.35">
      <c r="H539" s="103"/>
    </row>
    <row r="540" spans="8:8" x14ac:dyDescent="0.35">
      <c r="H540" s="103"/>
    </row>
    <row r="541" spans="8:8" x14ac:dyDescent="0.35">
      <c r="H541" s="103"/>
    </row>
    <row r="542" spans="8:8" x14ac:dyDescent="0.35">
      <c r="H542" s="103"/>
    </row>
    <row r="543" spans="8:8" x14ac:dyDescent="0.35">
      <c r="H543" s="103"/>
    </row>
    <row r="544" spans="8:8" x14ac:dyDescent="0.35">
      <c r="H544" s="103"/>
    </row>
    <row r="545" spans="8:8" x14ac:dyDescent="0.35">
      <c r="H545" s="103"/>
    </row>
    <row r="546" spans="8:8" x14ac:dyDescent="0.35">
      <c r="H546" s="103"/>
    </row>
    <row r="547" spans="8:8" x14ac:dyDescent="0.35">
      <c r="H547" s="103"/>
    </row>
    <row r="548" spans="8:8" x14ac:dyDescent="0.35">
      <c r="H548" s="103"/>
    </row>
    <row r="549" spans="8:8" x14ac:dyDescent="0.35">
      <c r="H549" s="103"/>
    </row>
    <row r="550" spans="8:8" x14ac:dyDescent="0.35">
      <c r="H550" s="103"/>
    </row>
    <row r="551" spans="8:8" x14ac:dyDescent="0.35">
      <c r="H551" s="103"/>
    </row>
    <row r="552" spans="8:8" x14ac:dyDescent="0.35">
      <c r="H552" s="103"/>
    </row>
    <row r="553" spans="8:8" x14ac:dyDescent="0.35">
      <c r="H553" s="103"/>
    </row>
    <row r="554" spans="8:8" x14ac:dyDescent="0.35">
      <c r="H554" s="103"/>
    </row>
    <row r="555" spans="8:8" x14ac:dyDescent="0.35">
      <c r="H555" s="103"/>
    </row>
    <row r="556" spans="8:8" x14ac:dyDescent="0.35">
      <c r="H556" s="103"/>
    </row>
    <row r="557" spans="8:8" x14ac:dyDescent="0.35">
      <c r="H557" s="103"/>
    </row>
    <row r="558" spans="8:8" x14ac:dyDescent="0.35">
      <c r="H558" s="103"/>
    </row>
    <row r="559" spans="8:8" x14ac:dyDescent="0.35">
      <c r="H559" s="103"/>
    </row>
    <row r="560" spans="8:8" x14ac:dyDescent="0.35">
      <c r="H560" s="103"/>
    </row>
    <row r="561" spans="8:8" x14ac:dyDescent="0.35">
      <c r="H561" s="103"/>
    </row>
    <row r="562" spans="8:8" x14ac:dyDescent="0.35">
      <c r="H562" s="103"/>
    </row>
    <row r="563" spans="8:8" x14ac:dyDescent="0.35">
      <c r="H563" s="103"/>
    </row>
    <row r="564" spans="8:8" x14ac:dyDescent="0.35">
      <c r="H564" s="103"/>
    </row>
    <row r="565" spans="8:8" x14ac:dyDescent="0.35">
      <c r="H565" s="103"/>
    </row>
    <row r="566" spans="8:8" x14ac:dyDescent="0.35">
      <c r="H566" s="103"/>
    </row>
    <row r="567" spans="8:8" x14ac:dyDescent="0.35">
      <c r="H567" s="103"/>
    </row>
    <row r="568" spans="8:8" x14ac:dyDescent="0.35">
      <c r="H568" s="103"/>
    </row>
    <row r="569" spans="8:8" x14ac:dyDescent="0.35">
      <c r="H569" s="103"/>
    </row>
    <row r="570" spans="8:8" x14ac:dyDescent="0.35">
      <c r="H570" s="103"/>
    </row>
    <row r="571" spans="8:8" x14ac:dyDescent="0.35">
      <c r="H571" s="103"/>
    </row>
    <row r="572" spans="8:8" x14ac:dyDescent="0.35">
      <c r="H572" s="103"/>
    </row>
    <row r="573" spans="8:8" x14ac:dyDescent="0.35">
      <c r="H573" s="103"/>
    </row>
    <row r="574" spans="8:8" x14ac:dyDescent="0.35">
      <c r="H574" s="103"/>
    </row>
    <row r="575" spans="8:8" x14ac:dyDescent="0.35">
      <c r="H575" s="103"/>
    </row>
    <row r="576" spans="8:8" x14ac:dyDescent="0.35">
      <c r="H576" s="103"/>
    </row>
    <row r="577" spans="8:8" x14ac:dyDescent="0.35">
      <c r="H577" s="103"/>
    </row>
    <row r="578" spans="8:8" x14ac:dyDescent="0.35">
      <c r="H578" s="103"/>
    </row>
    <row r="579" spans="8:8" x14ac:dyDescent="0.35">
      <c r="H579" s="103"/>
    </row>
    <row r="580" spans="8:8" x14ac:dyDescent="0.35">
      <c r="H580" s="103"/>
    </row>
    <row r="581" spans="8:8" x14ac:dyDescent="0.35">
      <c r="H581" s="103"/>
    </row>
    <row r="582" spans="8:8" x14ac:dyDescent="0.35">
      <c r="H582" s="103"/>
    </row>
    <row r="583" spans="8:8" x14ac:dyDescent="0.35">
      <c r="H583" s="103"/>
    </row>
    <row r="584" spans="8:8" x14ac:dyDescent="0.35">
      <c r="H584" s="103"/>
    </row>
    <row r="585" spans="8:8" x14ac:dyDescent="0.35">
      <c r="H585" s="103"/>
    </row>
    <row r="586" spans="8:8" x14ac:dyDescent="0.35">
      <c r="H586" s="103"/>
    </row>
    <row r="587" spans="8:8" x14ac:dyDescent="0.35">
      <c r="H587" s="103"/>
    </row>
    <row r="588" spans="8:8" x14ac:dyDescent="0.35">
      <c r="H588" s="103"/>
    </row>
    <row r="589" spans="8:8" x14ac:dyDescent="0.35">
      <c r="H589" s="103"/>
    </row>
    <row r="590" spans="8:8" x14ac:dyDescent="0.35">
      <c r="H590" s="103"/>
    </row>
    <row r="591" spans="8:8" x14ac:dyDescent="0.35">
      <c r="H591" s="103"/>
    </row>
    <row r="592" spans="8:8" x14ac:dyDescent="0.35">
      <c r="H592" s="103"/>
    </row>
    <row r="593" spans="8:8" x14ac:dyDescent="0.35">
      <c r="H593" s="103"/>
    </row>
    <row r="594" spans="8:8" x14ac:dyDescent="0.35">
      <c r="H594" s="103"/>
    </row>
    <row r="595" spans="8:8" x14ac:dyDescent="0.35">
      <c r="H595" s="103"/>
    </row>
    <row r="596" spans="8:8" x14ac:dyDescent="0.35">
      <c r="H596" s="103"/>
    </row>
    <row r="597" spans="8:8" x14ac:dyDescent="0.35">
      <c r="H597" s="103"/>
    </row>
    <row r="598" spans="8:8" x14ac:dyDescent="0.35">
      <c r="H598" s="103"/>
    </row>
    <row r="599" spans="8:8" x14ac:dyDescent="0.35">
      <c r="H599" s="103"/>
    </row>
    <row r="600" spans="8:8" x14ac:dyDescent="0.35">
      <c r="H600" s="103"/>
    </row>
    <row r="601" spans="8:8" x14ac:dyDescent="0.35">
      <c r="H601" s="103"/>
    </row>
    <row r="602" spans="8:8" x14ac:dyDescent="0.35">
      <c r="H602" s="103"/>
    </row>
    <row r="603" spans="8:8" x14ac:dyDescent="0.35">
      <c r="H603" s="103"/>
    </row>
    <row r="604" spans="8:8" x14ac:dyDescent="0.35">
      <c r="H604" s="103"/>
    </row>
    <row r="605" spans="8:8" x14ac:dyDescent="0.35">
      <c r="H605" s="103"/>
    </row>
    <row r="606" spans="8:8" x14ac:dyDescent="0.35">
      <c r="H606" s="103"/>
    </row>
    <row r="607" spans="8:8" x14ac:dyDescent="0.35">
      <c r="H607" s="103"/>
    </row>
    <row r="608" spans="8:8" x14ac:dyDescent="0.35">
      <c r="H608" s="103"/>
    </row>
    <row r="609" spans="8:8" x14ac:dyDescent="0.35">
      <c r="H609" s="103"/>
    </row>
    <row r="610" spans="8:8" x14ac:dyDescent="0.35">
      <c r="H610" s="103"/>
    </row>
    <row r="611" spans="8:8" x14ac:dyDescent="0.35">
      <c r="H611" s="103"/>
    </row>
    <row r="612" spans="8:8" x14ac:dyDescent="0.35">
      <c r="H612" s="103"/>
    </row>
    <row r="613" spans="8:8" x14ac:dyDescent="0.35">
      <c r="H613" s="103"/>
    </row>
    <row r="614" spans="8:8" x14ac:dyDescent="0.35">
      <c r="H614" s="103"/>
    </row>
    <row r="615" spans="8:8" x14ac:dyDescent="0.35">
      <c r="H615" s="103"/>
    </row>
    <row r="616" spans="8:8" x14ac:dyDescent="0.35">
      <c r="H616" s="103"/>
    </row>
    <row r="617" spans="8:8" x14ac:dyDescent="0.35">
      <c r="H617" s="103"/>
    </row>
    <row r="618" spans="8:8" x14ac:dyDescent="0.35">
      <c r="H618" s="103"/>
    </row>
    <row r="619" spans="8:8" x14ac:dyDescent="0.35">
      <c r="H619" s="103"/>
    </row>
    <row r="620" spans="8:8" x14ac:dyDescent="0.35">
      <c r="H620" s="103"/>
    </row>
    <row r="621" spans="8:8" x14ac:dyDescent="0.35">
      <c r="H621" s="103"/>
    </row>
    <row r="622" spans="8:8" x14ac:dyDescent="0.35">
      <c r="H622" s="103"/>
    </row>
    <row r="623" spans="8:8" x14ac:dyDescent="0.35">
      <c r="H623" s="103"/>
    </row>
    <row r="624" spans="8:8" x14ac:dyDescent="0.35">
      <c r="H624" s="103"/>
    </row>
    <row r="625" spans="8:8" x14ac:dyDescent="0.35">
      <c r="H625" s="103"/>
    </row>
    <row r="626" spans="8:8" x14ac:dyDescent="0.35">
      <c r="H626" s="103"/>
    </row>
    <row r="627" spans="8:8" x14ac:dyDescent="0.35">
      <c r="H627" s="103"/>
    </row>
    <row r="628" spans="8:8" x14ac:dyDescent="0.35">
      <c r="H628" s="103"/>
    </row>
    <row r="629" spans="8:8" x14ac:dyDescent="0.35">
      <c r="H629" s="103"/>
    </row>
    <row r="630" spans="8:8" x14ac:dyDescent="0.35">
      <c r="H630" s="103"/>
    </row>
    <row r="631" spans="8:8" x14ac:dyDescent="0.35">
      <c r="H631" s="103"/>
    </row>
    <row r="632" spans="8:8" x14ac:dyDescent="0.35">
      <c r="H632" s="103"/>
    </row>
    <row r="633" spans="8:8" x14ac:dyDescent="0.35">
      <c r="H633" s="103"/>
    </row>
    <row r="634" spans="8:8" x14ac:dyDescent="0.35">
      <c r="H634" s="103"/>
    </row>
    <row r="635" spans="8:8" x14ac:dyDescent="0.35">
      <c r="H635" s="103"/>
    </row>
    <row r="636" spans="8:8" x14ac:dyDescent="0.35">
      <c r="H636" s="103"/>
    </row>
    <row r="637" spans="8:8" x14ac:dyDescent="0.35">
      <c r="H637" s="103"/>
    </row>
    <row r="638" spans="8:8" x14ac:dyDescent="0.35">
      <c r="H638" s="103"/>
    </row>
    <row r="639" spans="8:8" x14ac:dyDescent="0.35">
      <c r="H639" s="103"/>
    </row>
    <row r="640" spans="8:8" x14ac:dyDescent="0.35">
      <c r="H640" s="103"/>
    </row>
    <row r="641" spans="8:8" x14ac:dyDescent="0.35">
      <c r="H641" s="103"/>
    </row>
    <row r="642" spans="8:8" x14ac:dyDescent="0.35">
      <c r="H642" s="103"/>
    </row>
    <row r="643" spans="8:8" x14ac:dyDescent="0.35">
      <c r="H643" s="103"/>
    </row>
    <row r="644" spans="8:8" x14ac:dyDescent="0.35">
      <c r="H644" s="103"/>
    </row>
    <row r="645" spans="8:8" x14ac:dyDescent="0.35">
      <c r="H645" s="103"/>
    </row>
    <row r="646" spans="8:8" x14ac:dyDescent="0.35">
      <c r="H646" s="103"/>
    </row>
    <row r="647" spans="8:8" x14ac:dyDescent="0.35">
      <c r="H647" s="103"/>
    </row>
    <row r="648" spans="8:8" x14ac:dyDescent="0.35">
      <c r="H648" s="103"/>
    </row>
    <row r="649" spans="8:8" x14ac:dyDescent="0.35">
      <c r="H649" s="103"/>
    </row>
  </sheetData>
  <mergeCells count="38">
    <mergeCell ref="A406:B406"/>
    <mergeCell ref="A412:B412"/>
    <mergeCell ref="A366:B366"/>
    <mergeCell ref="A372:B372"/>
    <mergeCell ref="A376:B376"/>
    <mergeCell ref="A386:B386"/>
    <mergeCell ref="A392:B392"/>
    <mergeCell ref="A396:B396"/>
    <mergeCell ref="A356:B356"/>
    <mergeCell ref="A230:B230"/>
    <mergeCell ref="A240:B240"/>
    <mergeCell ref="A246:B246"/>
    <mergeCell ref="A261:B261"/>
    <mergeCell ref="A265:B265"/>
    <mergeCell ref="A312:B312"/>
    <mergeCell ref="A328:B328"/>
    <mergeCell ref="A332:B332"/>
    <mergeCell ref="A336:B336"/>
    <mergeCell ref="A346:B346"/>
    <mergeCell ref="A352:B352"/>
    <mergeCell ref="A226:B226"/>
    <mergeCell ref="A62:B62"/>
    <mergeCell ref="A67:B67"/>
    <mergeCell ref="A80:B80"/>
    <mergeCell ref="A170:B170"/>
    <mergeCell ref="A180:B180"/>
    <mergeCell ref="A186:B186"/>
    <mergeCell ref="A190:B190"/>
    <mergeCell ref="A200:B200"/>
    <mergeCell ref="A206:B206"/>
    <mergeCell ref="A210:B210"/>
    <mergeCell ref="A220:B220"/>
    <mergeCell ref="A45:B45"/>
    <mergeCell ref="A1:C1"/>
    <mergeCell ref="A2:C2"/>
    <mergeCell ref="A3:C3"/>
    <mergeCell ref="A4:C4"/>
    <mergeCell ref="A40:B40"/>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11"/>
  <sheetViews>
    <sheetView workbookViewId="0">
      <selection activeCell="F15" sqref="F15"/>
    </sheetView>
  </sheetViews>
  <sheetFormatPr defaultRowHeight="14.5" x14ac:dyDescent="0.35"/>
  <cols>
    <col min="1" max="1" width="9" bestFit="1" customWidth="1"/>
    <col min="2" max="2" width="43.54296875" bestFit="1" customWidth="1"/>
    <col min="3" max="3" width="7" bestFit="1" customWidth="1"/>
    <col min="4" max="4" width="12" bestFit="1" customWidth="1"/>
    <col min="5" max="5" width="9.453125" bestFit="1" customWidth="1"/>
    <col min="7" max="7" width="8.26953125" bestFit="1" customWidth="1"/>
    <col min="8" max="8" width="6.54296875" bestFit="1" customWidth="1"/>
    <col min="9" max="9" width="11.7265625" bestFit="1" customWidth="1"/>
    <col min="10" max="10" width="9.453125" bestFit="1" customWidth="1"/>
    <col min="13" max="13" width="9.453125" bestFit="1" customWidth="1"/>
  </cols>
  <sheetData>
    <row r="1" spans="1:13" ht="15.5" x14ac:dyDescent="0.35">
      <c r="A1" s="470" t="s">
        <v>0</v>
      </c>
      <c r="B1" s="470"/>
      <c r="C1" s="470"/>
      <c r="D1" s="1"/>
      <c r="E1" s="1"/>
      <c r="F1" s="1"/>
      <c r="G1" s="1"/>
      <c r="H1" s="1"/>
      <c r="I1" s="1"/>
      <c r="J1" s="1"/>
      <c r="K1" s="1"/>
      <c r="L1" s="1"/>
      <c r="M1" s="1"/>
    </row>
    <row r="2" spans="1:13" x14ac:dyDescent="0.35">
      <c r="A2" s="471" t="s">
        <v>1</v>
      </c>
      <c r="B2" s="471"/>
      <c r="C2" s="471"/>
      <c r="D2" s="1"/>
      <c r="E2" s="1"/>
      <c r="F2" s="1"/>
      <c r="G2" s="1"/>
      <c r="H2" s="1"/>
      <c r="I2" s="1"/>
      <c r="J2" s="1"/>
      <c r="K2" s="1"/>
      <c r="L2" s="1"/>
      <c r="M2" s="1"/>
    </row>
    <row r="3" spans="1:13" ht="15.5" x14ac:dyDescent="0.35">
      <c r="A3" s="472" t="s">
        <v>757</v>
      </c>
      <c r="B3" s="472"/>
      <c r="C3" s="472"/>
      <c r="D3" s="1"/>
      <c r="E3" s="1"/>
      <c r="F3" s="1"/>
      <c r="G3" s="1"/>
      <c r="H3" s="1"/>
      <c r="I3" s="1"/>
      <c r="J3" s="1"/>
      <c r="K3" s="1"/>
      <c r="L3" s="1"/>
      <c r="M3" s="1"/>
    </row>
    <row r="4" spans="1:13" x14ac:dyDescent="0.35">
      <c r="A4" s="475" t="s">
        <v>3</v>
      </c>
      <c r="B4" s="475"/>
      <c r="C4" s="475"/>
      <c r="D4" s="1"/>
      <c r="E4" s="1"/>
      <c r="F4" s="1"/>
      <c r="G4" s="1"/>
      <c r="H4" s="1"/>
      <c r="I4" s="1"/>
      <c r="J4" s="1"/>
      <c r="K4" s="1"/>
      <c r="L4" s="1"/>
      <c r="M4" s="1"/>
    </row>
    <row r="5" spans="1:13" x14ac:dyDescent="0.35">
      <c r="A5" s="2" t="s">
        <v>4</v>
      </c>
      <c r="B5" s="3" t="s">
        <v>5</v>
      </c>
      <c r="C5" s="4" t="s">
        <v>6</v>
      </c>
      <c r="D5" s="5" t="s">
        <v>6</v>
      </c>
      <c r="E5" s="5" t="s">
        <v>6</v>
      </c>
      <c r="F5" s="4" t="s">
        <v>6</v>
      </c>
      <c r="G5" s="5" t="s">
        <v>7</v>
      </c>
      <c r="H5" s="2" t="s">
        <v>8</v>
      </c>
      <c r="I5" s="6" t="s">
        <v>9</v>
      </c>
      <c r="J5" s="6" t="s">
        <v>10</v>
      </c>
      <c r="K5" s="1"/>
      <c r="L5" s="1"/>
      <c r="M5" s="1"/>
    </row>
    <row r="6" spans="1:13" x14ac:dyDescent="0.35">
      <c r="A6" s="7" t="s">
        <v>6</v>
      </c>
      <c r="B6" s="8" t="s">
        <v>6</v>
      </c>
      <c r="C6" s="9" t="s">
        <v>6</v>
      </c>
      <c r="D6" s="10" t="s">
        <v>6</v>
      </c>
      <c r="E6" s="10" t="s">
        <v>6</v>
      </c>
      <c r="F6" s="9" t="s">
        <v>6</v>
      </c>
      <c r="G6" s="10" t="s">
        <v>6</v>
      </c>
      <c r="H6" s="7" t="s">
        <v>6</v>
      </c>
      <c r="I6" s="7" t="s">
        <v>11</v>
      </c>
      <c r="J6" s="7" t="s">
        <v>11</v>
      </c>
      <c r="K6" s="1"/>
      <c r="L6" s="1"/>
      <c r="M6" s="1"/>
    </row>
    <row r="7" spans="1:13" x14ac:dyDescent="0.35">
      <c r="A7" s="11">
        <v>43389</v>
      </c>
      <c r="B7" s="12" t="s">
        <v>758</v>
      </c>
      <c r="C7" s="12" t="s">
        <v>6</v>
      </c>
      <c r="D7" s="13" t="s">
        <v>6</v>
      </c>
      <c r="E7" s="13" t="s">
        <v>6</v>
      </c>
      <c r="F7" s="12" t="s">
        <v>6</v>
      </c>
      <c r="G7" s="12" t="s">
        <v>759</v>
      </c>
      <c r="H7" s="14" t="s">
        <v>760</v>
      </c>
      <c r="I7" s="15"/>
      <c r="J7" s="16">
        <v>2960601.92</v>
      </c>
      <c r="K7" s="1"/>
      <c r="L7" s="1"/>
      <c r="M7" s="1"/>
    </row>
    <row r="8" spans="1:13" x14ac:dyDescent="0.35">
      <c r="A8" s="13" t="s">
        <v>6</v>
      </c>
      <c r="B8" s="12" t="s">
        <v>761</v>
      </c>
      <c r="C8" s="12" t="s">
        <v>6</v>
      </c>
      <c r="D8" s="13" t="s">
        <v>6</v>
      </c>
      <c r="E8" s="13" t="s">
        <v>6</v>
      </c>
      <c r="F8" s="12" t="s">
        <v>6</v>
      </c>
      <c r="G8" s="13" t="s">
        <v>6</v>
      </c>
      <c r="H8" s="14" t="s">
        <v>6</v>
      </c>
      <c r="I8" s="18">
        <v>2960601.92</v>
      </c>
      <c r="J8" s="15"/>
      <c r="K8" s="1"/>
      <c r="L8" s="1"/>
      <c r="M8" s="1"/>
    </row>
    <row r="9" spans="1:13" x14ac:dyDescent="0.35">
      <c r="A9" s="11"/>
      <c r="B9" s="37" t="s">
        <v>190</v>
      </c>
      <c r="C9" s="38">
        <v>75</v>
      </c>
      <c r="D9" s="27">
        <v>39474.69</v>
      </c>
      <c r="E9" s="35">
        <v>2960601.92</v>
      </c>
      <c r="F9" s="1"/>
      <c r="G9" s="1"/>
      <c r="H9" s="1"/>
      <c r="I9" s="1"/>
      <c r="J9" s="1"/>
      <c r="K9" s="1"/>
      <c r="L9" s="1"/>
      <c r="M9" s="1"/>
    </row>
    <row r="10" spans="1:13" ht="60" x14ac:dyDescent="0.35">
      <c r="A10" s="21"/>
      <c r="B10" s="19" t="s">
        <v>762</v>
      </c>
      <c r="C10" s="1"/>
      <c r="D10" s="1"/>
      <c r="E10" s="1"/>
      <c r="F10" s="1"/>
      <c r="G10" s="1"/>
      <c r="H10" s="1"/>
      <c r="I10" s="1"/>
      <c r="J10" s="1"/>
      <c r="K10" s="1"/>
      <c r="L10" s="1"/>
      <c r="M10" s="1"/>
    </row>
    <row r="11" spans="1:13" x14ac:dyDescent="0.35">
      <c r="A11" s="469" t="s">
        <v>467</v>
      </c>
      <c r="B11" s="469"/>
      <c r="C11" s="469"/>
      <c r="D11" s="469"/>
      <c r="E11" s="469"/>
      <c r="F11" s="469"/>
      <c r="G11" s="469"/>
      <c r="H11" s="469"/>
      <c r="I11" s="469"/>
      <c r="J11" s="469"/>
      <c r="K11" s="469"/>
      <c r="L11" s="42"/>
      <c r="M11" s="41">
        <v>2960601.92</v>
      </c>
    </row>
  </sheetData>
  <mergeCells count="5">
    <mergeCell ref="A1:C1"/>
    <mergeCell ref="A2:C2"/>
    <mergeCell ref="A3:C3"/>
    <mergeCell ref="A4:C4"/>
    <mergeCell ref="A11:K11"/>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310"/>
  <sheetViews>
    <sheetView topLeftCell="A297" zoomScale="98" zoomScaleNormal="98" workbookViewId="0">
      <selection activeCell="E16" sqref="E16"/>
    </sheetView>
  </sheetViews>
  <sheetFormatPr defaultRowHeight="14.5" x14ac:dyDescent="0.35"/>
  <cols>
    <col min="1" max="1" width="9" bestFit="1" customWidth="1"/>
    <col min="2" max="2" width="39.7265625" bestFit="1" customWidth="1"/>
    <col min="3" max="3" width="16.453125" customWidth="1"/>
    <col min="4" max="4" width="10.26953125" bestFit="1" customWidth="1"/>
    <col min="5" max="5" width="10.6328125" customWidth="1"/>
    <col min="6" max="6" width="5.54296875" style="264" customWidth="1"/>
    <col min="7" max="7" width="7.7265625" bestFit="1" customWidth="1"/>
    <col min="8" max="8" width="6.54296875" bestFit="1" customWidth="1"/>
    <col min="9" max="9" width="12.36328125" bestFit="1" customWidth="1"/>
    <col min="10" max="10" width="12.7265625" bestFit="1" customWidth="1"/>
  </cols>
  <sheetData>
    <row r="1" spans="1:10" ht="15.5" x14ac:dyDescent="0.35">
      <c r="A1" s="470" t="s">
        <v>0</v>
      </c>
      <c r="B1" s="470"/>
      <c r="C1" s="470"/>
      <c r="D1" s="1"/>
      <c r="E1" s="1"/>
      <c r="F1" s="362"/>
      <c r="G1" s="1"/>
      <c r="H1" s="1"/>
      <c r="I1" s="1"/>
      <c r="J1" s="1"/>
    </row>
    <row r="2" spans="1:10" x14ac:dyDescent="0.35">
      <c r="A2" s="471" t="s">
        <v>1</v>
      </c>
      <c r="B2" s="471"/>
      <c r="C2" s="471"/>
      <c r="D2" s="1"/>
      <c r="E2" s="1"/>
      <c r="F2" s="362"/>
      <c r="G2" s="1"/>
      <c r="H2" s="1"/>
      <c r="I2" s="1"/>
      <c r="J2" s="1"/>
    </row>
    <row r="3" spans="1:10" ht="15.5" x14ac:dyDescent="0.35">
      <c r="A3" s="472" t="s">
        <v>763</v>
      </c>
      <c r="B3" s="472"/>
      <c r="C3" s="472"/>
      <c r="D3" s="1"/>
      <c r="E3" s="1"/>
      <c r="F3" s="362"/>
      <c r="G3" s="1"/>
      <c r="H3" s="1"/>
      <c r="I3" s="1"/>
      <c r="J3" s="1"/>
    </row>
    <row r="4" spans="1:10" x14ac:dyDescent="0.35">
      <c r="A4" s="475" t="s">
        <v>3</v>
      </c>
      <c r="B4" s="475"/>
      <c r="C4" s="475"/>
      <c r="D4" s="1"/>
      <c r="E4" s="1"/>
      <c r="F4" s="362"/>
      <c r="G4" s="1"/>
      <c r="H4" s="1"/>
      <c r="I4" s="1"/>
      <c r="J4" s="1"/>
    </row>
    <row r="5" spans="1:10" x14ac:dyDescent="0.35">
      <c r="A5" s="2" t="s">
        <v>4</v>
      </c>
      <c r="B5" s="3" t="s">
        <v>5</v>
      </c>
      <c r="C5" s="4" t="s">
        <v>6</v>
      </c>
      <c r="D5" s="5" t="s">
        <v>6</v>
      </c>
      <c r="E5" s="5" t="s">
        <v>6</v>
      </c>
      <c r="F5" s="365" t="s">
        <v>6</v>
      </c>
      <c r="G5" s="5" t="s">
        <v>7</v>
      </c>
      <c r="H5" s="2" t="s">
        <v>8</v>
      </c>
      <c r="I5" s="6" t="s">
        <v>9</v>
      </c>
      <c r="J5" s="6" t="s">
        <v>10</v>
      </c>
    </row>
    <row r="6" spans="1:10" x14ac:dyDescent="0.35">
      <c r="A6" s="7" t="s">
        <v>6</v>
      </c>
      <c r="B6" s="8" t="s">
        <v>6</v>
      </c>
      <c r="C6" s="9" t="s">
        <v>6</v>
      </c>
      <c r="D6" s="10" t="s">
        <v>6</v>
      </c>
      <c r="E6" s="10" t="s">
        <v>6</v>
      </c>
      <c r="F6" s="366" t="s">
        <v>6</v>
      </c>
      <c r="G6" s="10" t="s">
        <v>6</v>
      </c>
      <c r="H6" s="7" t="s">
        <v>6</v>
      </c>
      <c r="I6" s="7" t="s">
        <v>11</v>
      </c>
      <c r="J6" s="7" t="s">
        <v>11</v>
      </c>
    </row>
    <row r="7" spans="1:10" x14ac:dyDescent="0.35">
      <c r="A7" s="46">
        <v>43375</v>
      </c>
      <c r="B7" s="212" t="s">
        <v>574</v>
      </c>
      <c r="C7" s="212" t="s">
        <v>6</v>
      </c>
      <c r="D7" s="421" t="s">
        <v>6</v>
      </c>
      <c r="E7" s="421" t="s">
        <v>6</v>
      </c>
      <c r="F7" s="367" t="s">
        <v>6</v>
      </c>
      <c r="G7" s="212" t="s">
        <v>764</v>
      </c>
      <c r="H7" s="205" t="s">
        <v>322</v>
      </c>
      <c r="I7" s="50">
        <v>170</v>
      </c>
      <c r="J7" s="216"/>
    </row>
    <row r="8" spans="1:10" x14ac:dyDescent="0.35">
      <c r="A8" s="421" t="s">
        <v>6</v>
      </c>
      <c r="B8" s="212" t="s">
        <v>765</v>
      </c>
      <c r="C8" s="212" t="s">
        <v>6</v>
      </c>
      <c r="D8" s="421" t="s">
        <v>6</v>
      </c>
      <c r="E8" s="421" t="s">
        <v>6</v>
      </c>
      <c r="F8" s="367" t="s">
        <v>6</v>
      </c>
      <c r="G8" s="421" t="s">
        <v>6</v>
      </c>
      <c r="H8" s="205" t="s">
        <v>6</v>
      </c>
      <c r="I8" s="216"/>
      <c r="J8" s="232">
        <f>0+1</f>
        <v>1</v>
      </c>
    </row>
    <row r="9" spans="1:10" x14ac:dyDescent="0.35">
      <c r="A9" s="46"/>
      <c r="B9" s="421" t="s">
        <v>158</v>
      </c>
      <c r="C9" s="421" t="s">
        <v>766</v>
      </c>
      <c r="D9" s="205" t="s">
        <v>767</v>
      </c>
      <c r="E9" s="239">
        <v>170</v>
      </c>
      <c r="F9" s="373" t="s">
        <v>60</v>
      </c>
      <c r="G9" s="52"/>
      <c r="H9" s="52"/>
      <c r="I9" s="52"/>
      <c r="J9" s="52"/>
    </row>
    <row r="10" spans="1:10" ht="48" x14ac:dyDescent="0.35">
      <c r="A10" s="275"/>
      <c r="B10" s="233" t="s">
        <v>768</v>
      </c>
      <c r="C10" s="52"/>
      <c r="D10" s="52"/>
      <c r="E10" s="52"/>
      <c r="F10" s="374"/>
      <c r="G10" s="52"/>
      <c r="H10" s="52"/>
      <c r="I10" s="52"/>
      <c r="J10" s="52"/>
    </row>
    <row r="11" spans="1:10" x14ac:dyDescent="0.35">
      <c r="A11" s="46">
        <v>43375</v>
      </c>
      <c r="B11" s="212" t="s">
        <v>567</v>
      </c>
      <c r="C11" s="212" t="s">
        <v>6</v>
      </c>
      <c r="D11" s="421" t="s">
        <v>6</v>
      </c>
      <c r="E11" s="421" t="s">
        <v>6</v>
      </c>
      <c r="F11" s="367" t="s">
        <v>6</v>
      </c>
      <c r="G11" s="212" t="s">
        <v>764</v>
      </c>
      <c r="H11" s="205" t="s">
        <v>326</v>
      </c>
      <c r="I11" s="50">
        <v>6250</v>
      </c>
      <c r="J11" s="216"/>
    </row>
    <row r="12" spans="1:10" x14ac:dyDescent="0.35">
      <c r="A12" s="46"/>
      <c r="B12" s="421" t="s">
        <v>490</v>
      </c>
      <c r="C12" s="52"/>
      <c r="D12" s="52"/>
      <c r="E12" s="52"/>
      <c r="F12" s="374"/>
      <c r="G12" s="52"/>
      <c r="H12" s="52"/>
      <c r="I12" s="52"/>
      <c r="J12" s="52"/>
    </row>
    <row r="13" spans="1:10" x14ac:dyDescent="0.35">
      <c r="A13" s="46"/>
      <c r="B13" s="421" t="s">
        <v>491</v>
      </c>
      <c r="C13" s="239">
        <v>6250</v>
      </c>
      <c r="D13" s="240" t="s">
        <v>56</v>
      </c>
      <c r="E13" s="52"/>
      <c r="F13" s="374"/>
      <c r="G13" s="52"/>
      <c r="H13" s="52"/>
      <c r="I13" s="52"/>
      <c r="J13" s="52"/>
    </row>
    <row r="14" spans="1:10" x14ac:dyDescent="0.35">
      <c r="A14" s="241" t="s">
        <v>6</v>
      </c>
      <c r="B14" s="212" t="s">
        <v>765</v>
      </c>
      <c r="C14" s="242" t="s">
        <v>6</v>
      </c>
      <c r="D14" s="241" t="s">
        <v>6</v>
      </c>
      <c r="E14" s="241" t="s">
        <v>6</v>
      </c>
      <c r="F14" s="368" t="s">
        <v>6</v>
      </c>
      <c r="G14" s="241" t="s">
        <v>6</v>
      </c>
      <c r="H14" s="244" t="s">
        <v>6</v>
      </c>
      <c r="I14" s="216"/>
      <c r="J14" s="232">
        <v>6250</v>
      </c>
    </row>
    <row r="15" spans="1:10" x14ac:dyDescent="0.35">
      <c r="A15" s="46"/>
      <c r="B15" s="421" t="s">
        <v>158</v>
      </c>
      <c r="C15" s="421" t="s">
        <v>766</v>
      </c>
      <c r="D15" s="205" t="s">
        <v>767</v>
      </c>
      <c r="E15" s="239">
        <v>6250</v>
      </c>
      <c r="F15" s="373" t="s">
        <v>60</v>
      </c>
      <c r="G15" s="52"/>
      <c r="H15" s="52"/>
      <c r="I15" s="52"/>
      <c r="J15" s="52"/>
    </row>
    <row r="16" spans="1:10" ht="60" x14ac:dyDescent="0.35">
      <c r="A16" s="275"/>
      <c r="B16" s="233" t="s">
        <v>769</v>
      </c>
      <c r="C16" s="52"/>
      <c r="D16" s="52"/>
      <c r="E16" s="52"/>
      <c r="F16" s="374"/>
      <c r="G16" s="52"/>
      <c r="H16" s="52"/>
      <c r="I16" s="52"/>
      <c r="J16" s="52"/>
    </row>
    <row r="17" spans="1:10" s="53" customFormat="1" x14ac:dyDescent="0.35">
      <c r="A17" s="46">
        <v>43376</v>
      </c>
      <c r="B17" s="212" t="s">
        <v>770</v>
      </c>
      <c r="C17" s="212" t="s">
        <v>6</v>
      </c>
      <c r="D17" s="421" t="s">
        <v>6</v>
      </c>
      <c r="E17" s="421" t="s">
        <v>6</v>
      </c>
      <c r="F17" s="367" t="s">
        <v>6</v>
      </c>
      <c r="G17" s="212" t="s">
        <v>764</v>
      </c>
      <c r="H17" s="205" t="s">
        <v>329</v>
      </c>
      <c r="I17" s="50">
        <v>14650</v>
      </c>
      <c r="J17" s="216"/>
    </row>
    <row r="18" spans="1:10" x14ac:dyDescent="0.35">
      <c r="A18" s="421" t="s">
        <v>6</v>
      </c>
      <c r="B18" s="212" t="s">
        <v>521</v>
      </c>
      <c r="C18" s="212" t="s">
        <v>6</v>
      </c>
      <c r="D18" s="421" t="s">
        <v>6</v>
      </c>
      <c r="E18" s="421" t="s">
        <v>6</v>
      </c>
      <c r="F18" s="367" t="s">
        <v>6</v>
      </c>
      <c r="G18" s="421" t="s">
        <v>6</v>
      </c>
      <c r="H18" s="205" t="s">
        <v>6</v>
      </c>
      <c r="I18" s="216"/>
      <c r="J18" s="232">
        <v>13952</v>
      </c>
    </row>
    <row r="19" spans="1:10" x14ac:dyDescent="0.35">
      <c r="A19" s="46"/>
      <c r="B19" s="421" t="s">
        <v>53</v>
      </c>
      <c r="C19" s="421" t="s">
        <v>771</v>
      </c>
      <c r="D19" s="205" t="s">
        <v>55</v>
      </c>
      <c r="E19" s="239">
        <v>13952</v>
      </c>
      <c r="F19" s="373" t="s">
        <v>60</v>
      </c>
      <c r="G19" s="52"/>
      <c r="H19" s="52"/>
      <c r="I19" s="52"/>
      <c r="J19" s="52"/>
    </row>
    <row r="20" spans="1:10" x14ac:dyDescent="0.35">
      <c r="A20" s="421" t="s">
        <v>6</v>
      </c>
      <c r="B20" s="212" t="s">
        <v>772</v>
      </c>
      <c r="C20" s="212" t="s">
        <v>6</v>
      </c>
      <c r="D20" s="421" t="s">
        <v>6</v>
      </c>
      <c r="E20" s="421" t="s">
        <v>6</v>
      </c>
      <c r="F20" s="367" t="s">
        <v>6</v>
      </c>
      <c r="G20" s="421" t="s">
        <v>6</v>
      </c>
      <c r="H20" s="205" t="s">
        <v>6</v>
      </c>
      <c r="I20" s="216"/>
      <c r="J20" s="232">
        <v>698</v>
      </c>
    </row>
    <row r="21" spans="1:10" x14ac:dyDescent="0.35">
      <c r="A21" s="46"/>
      <c r="B21" s="421" t="s">
        <v>158</v>
      </c>
      <c r="C21" s="421" t="s">
        <v>773</v>
      </c>
      <c r="D21" s="205" t="s">
        <v>6</v>
      </c>
      <c r="E21" s="239">
        <v>698</v>
      </c>
      <c r="F21" s="373" t="s">
        <v>60</v>
      </c>
      <c r="G21" s="52"/>
      <c r="H21" s="52"/>
      <c r="I21" s="52"/>
      <c r="J21" s="52"/>
    </row>
    <row r="22" spans="1:10" ht="60" x14ac:dyDescent="0.35">
      <c r="A22" s="275"/>
      <c r="B22" s="233" t="s">
        <v>774</v>
      </c>
      <c r="C22" s="52"/>
      <c r="D22" s="52"/>
      <c r="E22" s="52"/>
      <c r="F22" s="374"/>
      <c r="G22" s="52"/>
      <c r="H22" s="52"/>
      <c r="I22" s="52"/>
      <c r="J22" s="52"/>
    </row>
    <row r="23" spans="1:10" x14ac:dyDescent="0.35">
      <c r="A23" s="46">
        <v>43376</v>
      </c>
      <c r="B23" s="212" t="s">
        <v>663</v>
      </c>
      <c r="C23" s="212" t="s">
        <v>6</v>
      </c>
      <c r="D23" s="213" t="s">
        <v>6</v>
      </c>
      <c r="E23" s="213" t="s">
        <v>6</v>
      </c>
      <c r="F23" s="367" t="s">
        <v>6</v>
      </c>
      <c r="G23" s="212" t="s">
        <v>764</v>
      </c>
      <c r="H23" s="205" t="s">
        <v>333</v>
      </c>
      <c r="I23" s="50">
        <v>17310</v>
      </c>
      <c r="J23" s="216"/>
    </row>
    <row r="24" spans="1:10" x14ac:dyDescent="0.35">
      <c r="A24" s="213" t="s">
        <v>6</v>
      </c>
      <c r="B24" s="212" t="s">
        <v>775</v>
      </c>
      <c r="C24" s="212" t="s">
        <v>6</v>
      </c>
      <c r="D24" s="213" t="s">
        <v>6</v>
      </c>
      <c r="E24" s="213" t="s">
        <v>6</v>
      </c>
      <c r="F24" s="367" t="s">
        <v>6</v>
      </c>
      <c r="G24" s="213" t="s">
        <v>6</v>
      </c>
      <c r="H24" s="205" t="s">
        <v>6</v>
      </c>
      <c r="I24" s="216"/>
      <c r="J24" s="232">
        <v>17310</v>
      </c>
    </row>
    <row r="25" spans="1:10" x14ac:dyDescent="0.35">
      <c r="A25" s="46"/>
      <c r="B25" s="213" t="s">
        <v>158</v>
      </c>
      <c r="C25" s="213" t="s">
        <v>776</v>
      </c>
      <c r="D25" s="205" t="s">
        <v>587</v>
      </c>
      <c r="E25" s="239">
        <v>17310</v>
      </c>
      <c r="F25" s="373" t="s">
        <v>60</v>
      </c>
      <c r="G25" s="52"/>
      <c r="H25" s="52"/>
      <c r="I25" s="52"/>
      <c r="J25" s="52"/>
    </row>
    <row r="26" spans="1:10" ht="48" x14ac:dyDescent="0.35">
      <c r="A26" s="275"/>
      <c r="B26" s="233" t="s">
        <v>777</v>
      </c>
      <c r="C26" s="52"/>
      <c r="D26" s="52"/>
      <c r="E26" s="52"/>
      <c r="F26" s="374"/>
      <c r="G26" s="52"/>
      <c r="H26" s="52"/>
      <c r="I26" s="52"/>
      <c r="J26" s="52"/>
    </row>
    <row r="27" spans="1:10" x14ac:dyDescent="0.35">
      <c r="A27" s="46">
        <v>43376</v>
      </c>
      <c r="B27" s="212" t="s">
        <v>663</v>
      </c>
      <c r="C27" s="212" t="s">
        <v>6</v>
      </c>
      <c r="D27" s="213" t="s">
        <v>6</v>
      </c>
      <c r="E27" s="213" t="s">
        <v>6</v>
      </c>
      <c r="F27" s="367" t="s">
        <v>6</v>
      </c>
      <c r="G27" s="212" t="s">
        <v>764</v>
      </c>
      <c r="H27" s="205" t="s">
        <v>336</v>
      </c>
      <c r="I27" s="50">
        <v>58436</v>
      </c>
      <c r="J27" s="216"/>
    </row>
    <row r="28" spans="1:10" x14ac:dyDescent="0.35">
      <c r="A28" s="213" t="s">
        <v>6</v>
      </c>
      <c r="B28" s="212" t="s">
        <v>775</v>
      </c>
      <c r="C28" s="212" t="s">
        <v>6</v>
      </c>
      <c r="D28" s="213" t="s">
        <v>6</v>
      </c>
      <c r="E28" s="213" t="s">
        <v>6</v>
      </c>
      <c r="F28" s="367" t="s">
        <v>6</v>
      </c>
      <c r="G28" s="213" t="s">
        <v>6</v>
      </c>
      <c r="H28" s="205" t="s">
        <v>6</v>
      </c>
      <c r="I28" s="216"/>
      <c r="J28" s="232">
        <v>58436</v>
      </c>
    </row>
    <row r="29" spans="1:10" x14ac:dyDescent="0.35">
      <c r="A29" s="46"/>
      <c r="B29" s="213" t="s">
        <v>158</v>
      </c>
      <c r="C29" s="213" t="s">
        <v>778</v>
      </c>
      <c r="D29" s="205" t="s">
        <v>779</v>
      </c>
      <c r="E29" s="239">
        <v>43616</v>
      </c>
      <c r="F29" s="373" t="s">
        <v>60</v>
      </c>
      <c r="G29" s="52"/>
      <c r="H29" s="52"/>
      <c r="I29" s="52"/>
      <c r="J29" s="52"/>
    </row>
    <row r="30" spans="1:10" x14ac:dyDescent="0.35">
      <c r="A30" s="46"/>
      <c r="B30" s="213" t="s">
        <v>158</v>
      </c>
      <c r="C30" s="213" t="s">
        <v>776</v>
      </c>
      <c r="D30" s="205" t="s">
        <v>587</v>
      </c>
      <c r="E30" s="239">
        <v>12690</v>
      </c>
      <c r="F30" s="373" t="s">
        <v>60</v>
      </c>
      <c r="G30" s="52"/>
      <c r="H30" s="52"/>
      <c r="I30" s="52"/>
      <c r="J30" s="52"/>
    </row>
    <row r="31" spans="1:10" x14ac:dyDescent="0.35">
      <c r="A31" s="46"/>
      <c r="B31" s="213" t="s">
        <v>158</v>
      </c>
      <c r="C31" s="213" t="s">
        <v>780</v>
      </c>
      <c r="D31" s="205" t="s">
        <v>781</v>
      </c>
      <c r="E31" s="239">
        <v>2130</v>
      </c>
      <c r="F31" s="373" t="s">
        <v>60</v>
      </c>
      <c r="G31" s="52"/>
      <c r="H31" s="52"/>
      <c r="I31" s="52"/>
      <c r="J31" s="52"/>
    </row>
    <row r="32" spans="1:10" ht="48" x14ac:dyDescent="0.35">
      <c r="A32" s="275"/>
      <c r="B32" s="233" t="s">
        <v>782</v>
      </c>
      <c r="C32" s="52"/>
      <c r="D32" s="52"/>
      <c r="E32" s="52"/>
      <c r="F32" s="374"/>
      <c r="G32" s="52"/>
      <c r="H32" s="52"/>
      <c r="I32" s="52"/>
      <c r="J32" s="52"/>
    </row>
    <row r="33" spans="1:10" x14ac:dyDescent="0.35">
      <c r="A33" s="46">
        <v>43376</v>
      </c>
      <c r="B33" s="212" t="s">
        <v>663</v>
      </c>
      <c r="C33" s="212" t="s">
        <v>6</v>
      </c>
      <c r="D33" s="213" t="s">
        <v>6</v>
      </c>
      <c r="E33" s="213" t="s">
        <v>6</v>
      </c>
      <c r="F33" s="367" t="s">
        <v>6</v>
      </c>
      <c r="G33" s="212" t="s">
        <v>764</v>
      </c>
      <c r="H33" s="205" t="s">
        <v>340</v>
      </c>
      <c r="I33" s="50">
        <v>7430</v>
      </c>
      <c r="J33" s="216"/>
    </row>
    <row r="34" spans="1:10" x14ac:dyDescent="0.35">
      <c r="A34" s="213" t="s">
        <v>6</v>
      </c>
      <c r="B34" s="212" t="s">
        <v>783</v>
      </c>
      <c r="C34" s="212" t="s">
        <v>6</v>
      </c>
      <c r="D34" s="213" t="s">
        <v>6</v>
      </c>
      <c r="E34" s="213" t="s">
        <v>6</v>
      </c>
      <c r="F34" s="367" t="s">
        <v>6</v>
      </c>
      <c r="G34" s="213" t="s">
        <v>6</v>
      </c>
      <c r="H34" s="205" t="s">
        <v>6</v>
      </c>
      <c r="I34" s="216"/>
      <c r="J34" s="232">
        <v>7430</v>
      </c>
    </row>
    <row r="35" spans="1:10" x14ac:dyDescent="0.35">
      <c r="A35" s="46"/>
      <c r="B35" s="213" t="s">
        <v>158</v>
      </c>
      <c r="C35" s="213" t="s">
        <v>784</v>
      </c>
      <c r="D35" s="205" t="s">
        <v>785</v>
      </c>
      <c r="E35" s="239">
        <v>7430</v>
      </c>
      <c r="F35" s="373" t="s">
        <v>60</v>
      </c>
      <c r="G35" s="52"/>
      <c r="H35" s="52"/>
      <c r="I35" s="52"/>
      <c r="J35" s="52"/>
    </row>
    <row r="36" spans="1:10" ht="48" x14ac:dyDescent="0.35">
      <c r="A36" s="275"/>
      <c r="B36" s="233" t="s">
        <v>786</v>
      </c>
      <c r="C36" s="52"/>
      <c r="D36" s="52"/>
      <c r="E36" s="52"/>
      <c r="F36" s="374"/>
      <c r="G36" s="52"/>
      <c r="H36" s="52"/>
      <c r="I36" s="52"/>
      <c r="J36" s="52"/>
    </row>
    <row r="37" spans="1:10" x14ac:dyDescent="0.35">
      <c r="A37" s="46">
        <v>43376</v>
      </c>
      <c r="B37" s="212" t="s">
        <v>663</v>
      </c>
      <c r="C37" s="212" t="s">
        <v>6</v>
      </c>
      <c r="D37" s="213" t="s">
        <v>6</v>
      </c>
      <c r="E37" s="213" t="s">
        <v>6</v>
      </c>
      <c r="F37" s="367" t="s">
        <v>6</v>
      </c>
      <c r="G37" s="212" t="s">
        <v>764</v>
      </c>
      <c r="H37" s="205" t="s">
        <v>343</v>
      </c>
      <c r="I37" s="50">
        <v>43616</v>
      </c>
      <c r="J37" s="216"/>
    </row>
    <row r="38" spans="1:10" x14ac:dyDescent="0.35">
      <c r="A38" s="213" t="s">
        <v>6</v>
      </c>
      <c r="B38" s="212" t="s">
        <v>775</v>
      </c>
      <c r="C38" s="212" t="s">
        <v>6</v>
      </c>
      <c r="D38" s="213" t="s">
        <v>6</v>
      </c>
      <c r="E38" s="213" t="s">
        <v>6</v>
      </c>
      <c r="F38" s="367" t="s">
        <v>6</v>
      </c>
      <c r="G38" s="213" t="s">
        <v>6</v>
      </c>
      <c r="H38" s="205" t="s">
        <v>6</v>
      </c>
      <c r="I38" s="216"/>
      <c r="J38" s="232">
        <v>43616</v>
      </c>
    </row>
    <row r="39" spans="1:10" x14ac:dyDescent="0.35">
      <c r="A39" s="46"/>
      <c r="B39" s="213" t="s">
        <v>158</v>
      </c>
      <c r="C39" s="213" t="s">
        <v>780</v>
      </c>
      <c r="D39" s="205" t="s">
        <v>781</v>
      </c>
      <c r="E39" s="239">
        <v>43616</v>
      </c>
      <c r="F39" s="373" t="s">
        <v>60</v>
      </c>
      <c r="G39" s="52"/>
      <c r="H39" s="52"/>
      <c r="I39" s="52"/>
      <c r="J39" s="52"/>
    </row>
    <row r="40" spans="1:10" ht="60" x14ac:dyDescent="0.35">
      <c r="A40" s="275"/>
      <c r="B40" s="233" t="s">
        <v>787</v>
      </c>
      <c r="C40" s="52"/>
      <c r="D40" s="52"/>
      <c r="E40" s="52"/>
      <c r="F40" s="374"/>
      <c r="G40" s="52"/>
      <c r="H40" s="52"/>
      <c r="I40" s="52"/>
      <c r="J40" s="52"/>
    </row>
    <row r="41" spans="1:10" x14ac:dyDescent="0.35">
      <c r="A41" s="46">
        <v>43377</v>
      </c>
      <c r="B41" s="212" t="s">
        <v>788</v>
      </c>
      <c r="C41" s="212" t="s">
        <v>6</v>
      </c>
      <c r="D41" s="213" t="s">
        <v>6</v>
      </c>
      <c r="E41" s="213" t="s">
        <v>6</v>
      </c>
      <c r="F41" s="367" t="s">
        <v>6</v>
      </c>
      <c r="G41" s="212" t="s">
        <v>764</v>
      </c>
      <c r="H41" s="205" t="s">
        <v>347</v>
      </c>
      <c r="I41" s="276">
        <v>40000000</v>
      </c>
      <c r="J41" s="276"/>
    </row>
    <row r="42" spans="1:10" x14ac:dyDescent="0.35">
      <c r="A42" s="213" t="s">
        <v>6</v>
      </c>
      <c r="B42" s="212" t="s">
        <v>789</v>
      </c>
      <c r="C42" s="212" t="s">
        <v>6</v>
      </c>
      <c r="D42" s="213" t="s">
        <v>6</v>
      </c>
      <c r="E42" s="213" t="s">
        <v>6</v>
      </c>
      <c r="F42" s="367" t="s">
        <v>6</v>
      </c>
      <c r="G42" s="213" t="s">
        <v>6</v>
      </c>
      <c r="H42" s="205" t="s">
        <v>6</v>
      </c>
      <c r="I42" s="276"/>
      <c r="J42" s="276">
        <v>40000000</v>
      </c>
    </row>
    <row r="43" spans="1:10" ht="36" x14ac:dyDescent="0.35">
      <c r="A43" s="46"/>
      <c r="B43" s="233" t="s">
        <v>790</v>
      </c>
      <c r="C43" s="52"/>
      <c r="D43" s="52"/>
      <c r="E43" s="52"/>
      <c r="F43" s="374"/>
      <c r="G43" s="52"/>
      <c r="H43" s="52"/>
      <c r="I43" s="52"/>
      <c r="J43" s="52"/>
    </row>
    <row r="44" spans="1:10" x14ac:dyDescent="0.35">
      <c r="A44" s="46">
        <v>43377</v>
      </c>
      <c r="B44" s="212" t="s">
        <v>791</v>
      </c>
      <c r="C44" s="212" t="s">
        <v>6</v>
      </c>
      <c r="D44" s="213" t="s">
        <v>6</v>
      </c>
      <c r="E44" s="213" t="s">
        <v>6</v>
      </c>
      <c r="F44" s="367" t="s">
        <v>6</v>
      </c>
      <c r="G44" s="212" t="s">
        <v>764</v>
      </c>
      <c r="H44" s="205" t="s">
        <v>351</v>
      </c>
      <c r="I44" s="50">
        <v>25743</v>
      </c>
      <c r="J44" s="216"/>
    </row>
    <row r="45" spans="1:10" x14ac:dyDescent="0.35">
      <c r="A45" s="213" t="s">
        <v>6</v>
      </c>
      <c r="B45" s="212" t="s">
        <v>792</v>
      </c>
      <c r="C45" s="212" t="s">
        <v>6</v>
      </c>
      <c r="D45" s="213" t="s">
        <v>6</v>
      </c>
      <c r="E45" s="213" t="s">
        <v>6</v>
      </c>
      <c r="F45" s="367" t="s">
        <v>6</v>
      </c>
      <c r="G45" s="213" t="s">
        <v>6</v>
      </c>
      <c r="H45" s="205" t="s">
        <v>6</v>
      </c>
      <c r="I45" s="216"/>
      <c r="J45" s="232">
        <v>25743</v>
      </c>
    </row>
    <row r="46" spans="1:10" x14ac:dyDescent="0.35">
      <c r="A46" s="46"/>
      <c r="B46" s="213" t="s">
        <v>53</v>
      </c>
      <c r="C46" s="213" t="s">
        <v>500</v>
      </c>
      <c r="D46" s="205" t="s">
        <v>55</v>
      </c>
      <c r="E46" s="239">
        <v>25743</v>
      </c>
      <c r="F46" s="373" t="s">
        <v>60</v>
      </c>
      <c r="G46" s="52"/>
      <c r="H46" s="52"/>
      <c r="I46" s="52"/>
      <c r="J46" s="52"/>
    </row>
    <row r="47" spans="1:10" ht="36" x14ac:dyDescent="0.35">
      <c r="A47" s="275"/>
      <c r="B47" s="233" t="s">
        <v>793</v>
      </c>
      <c r="C47" s="52"/>
      <c r="D47" s="52"/>
      <c r="E47" s="52"/>
      <c r="F47" s="374"/>
      <c r="G47" s="52"/>
      <c r="H47" s="52"/>
      <c r="I47" s="52"/>
      <c r="J47" s="52"/>
    </row>
    <row r="48" spans="1:10" x14ac:dyDescent="0.35">
      <c r="A48" s="46">
        <v>43377</v>
      </c>
      <c r="B48" s="212" t="s">
        <v>663</v>
      </c>
      <c r="C48" s="212" t="s">
        <v>6</v>
      </c>
      <c r="D48" s="213" t="s">
        <v>6</v>
      </c>
      <c r="E48" s="213" t="s">
        <v>6</v>
      </c>
      <c r="F48" s="367" t="s">
        <v>6</v>
      </c>
      <c r="G48" s="212" t="s">
        <v>764</v>
      </c>
      <c r="H48" s="205" t="s">
        <v>354</v>
      </c>
      <c r="I48" s="50">
        <v>28940</v>
      </c>
      <c r="J48" s="216"/>
    </row>
    <row r="49" spans="1:10" x14ac:dyDescent="0.35">
      <c r="A49" s="213" t="s">
        <v>6</v>
      </c>
      <c r="B49" s="212" t="s">
        <v>794</v>
      </c>
      <c r="C49" s="212" t="s">
        <v>6</v>
      </c>
      <c r="D49" s="213" t="s">
        <v>6</v>
      </c>
      <c r="E49" s="213" t="s">
        <v>6</v>
      </c>
      <c r="F49" s="367" t="s">
        <v>6</v>
      </c>
      <c r="G49" s="213" t="s">
        <v>6</v>
      </c>
      <c r="H49" s="205" t="s">
        <v>6</v>
      </c>
      <c r="I49" s="216"/>
      <c r="J49" s="232">
        <v>28940</v>
      </c>
    </row>
    <row r="50" spans="1:10" x14ac:dyDescent="0.35">
      <c r="A50" s="46"/>
      <c r="B50" s="213" t="s">
        <v>158</v>
      </c>
      <c r="C50" s="213" t="s">
        <v>795</v>
      </c>
      <c r="D50" s="205" t="s">
        <v>796</v>
      </c>
      <c r="E50" s="239">
        <v>18470</v>
      </c>
      <c r="F50" s="373" t="s">
        <v>60</v>
      </c>
      <c r="G50" s="52"/>
      <c r="H50" s="52"/>
      <c r="I50" s="52"/>
      <c r="J50" s="52"/>
    </row>
    <row r="51" spans="1:10" x14ac:dyDescent="0.35">
      <c r="A51" s="46"/>
      <c r="B51" s="213" t="s">
        <v>158</v>
      </c>
      <c r="C51" s="213" t="s">
        <v>797</v>
      </c>
      <c r="D51" s="205" t="s">
        <v>798</v>
      </c>
      <c r="E51" s="239">
        <v>10470</v>
      </c>
      <c r="F51" s="373" t="s">
        <v>60</v>
      </c>
      <c r="G51" s="52"/>
      <c r="H51" s="52"/>
      <c r="I51" s="52"/>
      <c r="J51" s="52"/>
    </row>
    <row r="52" spans="1:10" ht="48" x14ac:dyDescent="0.35">
      <c r="A52" s="275"/>
      <c r="B52" s="233" t="s">
        <v>799</v>
      </c>
      <c r="C52" s="52"/>
      <c r="D52" s="52"/>
      <c r="E52" s="52"/>
      <c r="F52" s="374"/>
      <c r="G52" s="52"/>
      <c r="H52" s="52"/>
      <c r="I52" s="52"/>
      <c r="J52" s="52"/>
    </row>
    <row r="53" spans="1:10" x14ac:dyDescent="0.35">
      <c r="A53" s="46">
        <v>43379</v>
      </c>
      <c r="B53" s="212" t="s">
        <v>800</v>
      </c>
      <c r="C53" s="212" t="s">
        <v>6</v>
      </c>
      <c r="D53" s="213" t="s">
        <v>6</v>
      </c>
      <c r="E53" s="213" t="s">
        <v>6</v>
      </c>
      <c r="F53" s="367" t="s">
        <v>6</v>
      </c>
      <c r="G53" s="212" t="s">
        <v>764</v>
      </c>
      <c r="H53" s="205" t="s">
        <v>358</v>
      </c>
      <c r="I53" s="50">
        <v>40000</v>
      </c>
      <c r="J53" s="216"/>
    </row>
    <row r="54" spans="1:10" x14ac:dyDescent="0.35">
      <c r="A54" s="46"/>
      <c r="B54" s="213" t="s">
        <v>158</v>
      </c>
      <c r="C54" s="213" t="s">
        <v>801</v>
      </c>
      <c r="D54" s="205" t="s">
        <v>55</v>
      </c>
      <c r="E54" s="239">
        <v>40000</v>
      </c>
      <c r="F54" s="373" t="s">
        <v>56</v>
      </c>
      <c r="G54" s="52"/>
      <c r="H54" s="52"/>
      <c r="I54" s="52"/>
      <c r="J54" s="52"/>
    </row>
    <row r="55" spans="1:10" x14ac:dyDescent="0.35">
      <c r="A55" s="213" t="s">
        <v>6</v>
      </c>
      <c r="B55" s="212" t="s">
        <v>802</v>
      </c>
      <c r="C55" s="212" t="s">
        <v>6</v>
      </c>
      <c r="D55" s="213" t="s">
        <v>6</v>
      </c>
      <c r="E55" s="213" t="s">
        <v>6</v>
      </c>
      <c r="F55" s="367" t="s">
        <v>6</v>
      </c>
      <c r="G55" s="213" t="s">
        <v>6</v>
      </c>
      <c r="H55" s="205" t="s">
        <v>6</v>
      </c>
      <c r="I55" s="216"/>
      <c r="J55" s="232">
        <v>33500</v>
      </c>
    </row>
    <row r="56" spans="1:10" x14ac:dyDescent="0.35">
      <c r="A56" s="46"/>
      <c r="B56" s="213" t="s">
        <v>158</v>
      </c>
      <c r="C56" s="213" t="s">
        <v>803</v>
      </c>
      <c r="D56" s="205" t="s">
        <v>55</v>
      </c>
      <c r="E56" s="239">
        <v>1358.05</v>
      </c>
      <c r="F56" s="373" t="s">
        <v>60</v>
      </c>
      <c r="G56" s="52"/>
      <c r="H56" s="52"/>
      <c r="I56" s="52"/>
      <c r="J56" s="52"/>
    </row>
    <row r="57" spans="1:10" x14ac:dyDescent="0.35">
      <c r="A57" s="46"/>
      <c r="B57" s="213" t="s">
        <v>53</v>
      </c>
      <c r="C57" s="213" t="s">
        <v>804</v>
      </c>
      <c r="D57" s="205" t="s">
        <v>55</v>
      </c>
      <c r="E57" s="239">
        <v>32141.95</v>
      </c>
      <c r="F57" s="373" t="s">
        <v>60</v>
      </c>
      <c r="G57" s="52"/>
      <c r="H57" s="52"/>
      <c r="I57" s="52"/>
      <c r="J57" s="52"/>
    </row>
    <row r="58" spans="1:10" x14ac:dyDescent="0.35">
      <c r="A58" s="213" t="s">
        <v>6</v>
      </c>
      <c r="B58" s="212" t="s">
        <v>469</v>
      </c>
      <c r="C58" s="212" t="s">
        <v>6</v>
      </c>
      <c r="D58" s="213" t="s">
        <v>6</v>
      </c>
      <c r="E58" s="213" t="s">
        <v>6</v>
      </c>
      <c r="F58" s="367" t="s">
        <v>6</v>
      </c>
      <c r="G58" s="213" t="s">
        <v>6</v>
      </c>
      <c r="H58" s="205" t="s">
        <v>6</v>
      </c>
      <c r="I58" s="216"/>
      <c r="J58" s="232">
        <v>6500</v>
      </c>
    </row>
    <row r="59" spans="1:10" ht="60" x14ac:dyDescent="0.35">
      <c r="A59" s="275"/>
      <c r="B59" s="233" t="s">
        <v>805</v>
      </c>
      <c r="C59" s="52"/>
      <c r="D59" s="52"/>
      <c r="E59" s="52"/>
      <c r="F59" s="374"/>
      <c r="G59" s="52"/>
      <c r="H59" s="52"/>
      <c r="I59" s="52"/>
      <c r="J59" s="52"/>
    </row>
    <row r="60" spans="1:10" x14ac:dyDescent="0.35">
      <c r="A60" s="46">
        <v>43379</v>
      </c>
      <c r="B60" s="212" t="s">
        <v>800</v>
      </c>
      <c r="C60" s="212" t="s">
        <v>6</v>
      </c>
      <c r="D60" s="213" t="s">
        <v>6</v>
      </c>
      <c r="E60" s="213" t="s">
        <v>6</v>
      </c>
      <c r="F60" s="367" t="s">
        <v>6</v>
      </c>
      <c r="G60" s="212" t="s">
        <v>764</v>
      </c>
      <c r="H60" s="205" t="s">
        <v>361</v>
      </c>
      <c r="I60" s="50">
        <v>30000</v>
      </c>
      <c r="J60" s="216"/>
    </row>
    <row r="61" spans="1:10" x14ac:dyDescent="0.35">
      <c r="A61" s="46"/>
      <c r="B61" s="213" t="s">
        <v>158</v>
      </c>
      <c r="C61" s="213" t="s">
        <v>806</v>
      </c>
      <c r="D61" s="205" t="s">
        <v>55</v>
      </c>
      <c r="E61" s="239">
        <v>30000</v>
      </c>
      <c r="F61" s="373" t="s">
        <v>56</v>
      </c>
      <c r="G61" s="52"/>
      <c r="H61" s="52"/>
      <c r="I61" s="52"/>
      <c r="J61" s="52"/>
    </row>
    <row r="62" spans="1:10" x14ac:dyDescent="0.35">
      <c r="A62" s="213" t="s">
        <v>6</v>
      </c>
      <c r="B62" s="212" t="s">
        <v>802</v>
      </c>
      <c r="C62" s="212" t="s">
        <v>6</v>
      </c>
      <c r="D62" s="213" t="s">
        <v>6</v>
      </c>
      <c r="E62" s="213" t="s">
        <v>6</v>
      </c>
      <c r="F62" s="367" t="s">
        <v>6</v>
      </c>
      <c r="G62" s="213" t="s">
        <v>6</v>
      </c>
      <c r="H62" s="205" t="s">
        <v>6</v>
      </c>
      <c r="I62" s="216"/>
      <c r="J62" s="232">
        <v>25500</v>
      </c>
    </row>
    <row r="63" spans="1:10" x14ac:dyDescent="0.35">
      <c r="A63" s="46"/>
      <c r="B63" s="213" t="s">
        <v>158</v>
      </c>
      <c r="C63" s="213" t="s">
        <v>807</v>
      </c>
      <c r="D63" s="205" t="s">
        <v>55</v>
      </c>
      <c r="E63" s="239">
        <v>1350.86</v>
      </c>
      <c r="F63" s="373" t="s">
        <v>60</v>
      </c>
      <c r="G63" s="52"/>
      <c r="H63" s="52"/>
      <c r="I63" s="52"/>
      <c r="J63" s="52"/>
    </row>
    <row r="64" spans="1:10" x14ac:dyDescent="0.35">
      <c r="A64" s="46"/>
      <c r="B64" s="213" t="s">
        <v>53</v>
      </c>
      <c r="C64" s="213" t="s">
        <v>808</v>
      </c>
      <c r="D64" s="205" t="s">
        <v>55</v>
      </c>
      <c r="E64" s="239">
        <v>24149.14</v>
      </c>
      <c r="F64" s="373" t="s">
        <v>60</v>
      </c>
      <c r="G64" s="52"/>
      <c r="H64" s="52"/>
      <c r="I64" s="52"/>
      <c r="J64" s="52"/>
    </row>
    <row r="65" spans="1:10" x14ac:dyDescent="0.35">
      <c r="A65" s="213" t="s">
        <v>6</v>
      </c>
      <c r="B65" s="212" t="s">
        <v>469</v>
      </c>
      <c r="C65" s="212" t="s">
        <v>6</v>
      </c>
      <c r="D65" s="213" t="s">
        <v>6</v>
      </c>
      <c r="E65" s="213" t="s">
        <v>6</v>
      </c>
      <c r="F65" s="367" t="s">
        <v>6</v>
      </c>
      <c r="G65" s="213" t="s">
        <v>6</v>
      </c>
      <c r="H65" s="205" t="s">
        <v>6</v>
      </c>
      <c r="I65" s="216"/>
      <c r="J65" s="232">
        <v>4500</v>
      </c>
    </row>
    <row r="66" spans="1:10" ht="60" x14ac:dyDescent="0.35">
      <c r="A66" s="275"/>
      <c r="B66" s="233" t="s">
        <v>809</v>
      </c>
      <c r="C66" s="52"/>
      <c r="D66" s="52"/>
      <c r="E66" s="52"/>
      <c r="F66" s="374"/>
      <c r="G66" s="52"/>
      <c r="H66" s="52"/>
      <c r="I66" s="52"/>
      <c r="J66" s="52"/>
    </row>
    <row r="67" spans="1:10" x14ac:dyDescent="0.35">
      <c r="A67" s="46">
        <v>43379</v>
      </c>
      <c r="B67" s="212" t="s">
        <v>810</v>
      </c>
      <c r="C67" s="212" t="s">
        <v>6</v>
      </c>
      <c r="D67" s="213" t="s">
        <v>6</v>
      </c>
      <c r="E67" s="213" t="s">
        <v>6</v>
      </c>
      <c r="F67" s="367" t="s">
        <v>6</v>
      </c>
      <c r="G67" s="212" t="s">
        <v>764</v>
      </c>
      <c r="H67" s="205" t="s">
        <v>367</v>
      </c>
      <c r="I67" s="50">
        <v>16400</v>
      </c>
      <c r="J67" s="216"/>
    </row>
    <row r="68" spans="1:10" x14ac:dyDescent="0.35">
      <c r="A68" s="46"/>
      <c r="B68" s="213" t="s">
        <v>811</v>
      </c>
      <c r="C68" s="52"/>
      <c r="D68" s="52"/>
      <c r="E68" s="52"/>
      <c r="F68" s="374"/>
      <c r="G68" s="52"/>
      <c r="H68" s="52"/>
      <c r="I68" s="52"/>
      <c r="J68" s="52"/>
    </row>
    <row r="69" spans="1:10" x14ac:dyDescent="0.35">
      <c r="A69" s="46"/>
      <c r="B69" s="213" t="s">
        <v>89</v>
      </c>
      <c r="C69" s="239">
        <v>16400</v>
      </c>
      <c r="D69" s="240" t="s">
        <v>56</v>
      </c>
      <c r="E69" s="52"/>
      <c r="F69" s="374"/>
      <c r="G69" s="52"/>
      <c r="H69" s="52"/>
      <c r="I69" s="52"/>
      <c r="J69" s="52"/>
    </row>
    <row r="70" spans="1:10" x14ac:dyDescent="0.35">
      <c r="A70" s="241" t="s">
        <v>6</v>
      </c>
      <c r="B70" s="212" t="s">
        <v>87</v>
      </c>
      <c r="C70" s="242" t="s">
        <v>6</v>
      </c>
      <c r="D70" s="241" t="s">
        <v>6</v>
      </c>
      <c r="E70" s="241" t="s">
        <v>6</v>
      </c>
      <c r="F70" s="368" t="s">
        <v>6</v>
      </c>
      <c r="G70" s="241" t="s">
        <v>6</v>
      </c>
      <c r="H70" s="244" t="s">
        <v>6</v>
      </c>
      <c r="I70" s="216"/>
      <c r="J70" s="232">
        <v>16400</v>
      </c>
    </row>
    <row r="71" spans="1:10" x14ac:dyDescent="0.35">
      <c r="A71" s="46"/>
      <c r="B71" s="213" t="s">
        <v>158</v>
      </c>
      <c r="C71" s="213" t="s">
        <v>89</v>
      </c>
      <c r="D71" s="205" t="s">
        <v>6</v>
      </c>
      <c r="E71" s="239">
        <v>16400</v>
      </c>
      <c r="F71" s="373" t="s">
        <v>60</v>
      </c>
      <c r="G71" s="52"/>
      <c r="H71" s="52"/>
      <c r="I71" s="52"/>
      <c r="J71" s="52"/>
    </row>
    <row r="72" spans="1:10" ht="60" x14ac:dyDescent="0.35">
      <c r="A72" s="275"/>
      <c r="B72" s="233" t="s">
        <v>812</v>
      </c>
      <c r="C72" s="52"/>
      <c r="D72" s="52"/>
      <c r="E72" s="52"/>
      <c r="F72" s="374"/>
      <c r="G72" s="52"/>
      <c r="H72" s="52"/>
      <c r="I72" s="52"/>
      <c r="J72" s="52"/>
    </row>
    <row r="73" spans="1:10" x14ac:dyDescent="0.35">
      <c r="A73" s="331">
        <v>43379</v>
      </c>
      <c r="B73" s="332" t="s">
        <v>813</v>
      </c>
      <c r="C73" s="332" t="s">
        <v>6</v>
      </c>
      <c r="D73" s="333" t="s">
        <v>6</v>
      </c>
      <c r="E73" s="333" t="s">
        <v>6</v>
      </c>
      <c r="F73" s="369" t="s">
        <v>6</v>
      </c>
      <c r="G73" s="332" t="s">
        <v>764</v>
      </c>
      <c r="H73" s="334" t="s">
        <v>371</v>
      </c>
      <c r="I73" s="335">
        <v>1200</v>
      </c>
      <c r="J73" s="336"/>
    </row>
    <row r="74" spans="1:10" x14ac:dyDescent="0.35">
      <c r="A74" s="333" t="s">
        <v>6</v>
      </c>
      <c r="B74" s="332" t="s">
        <v>472</v>
      </c>
      <c r="C74" s="332" t="s">
        <v>6</v>
      </c>
      <c r="D74" s="333" t="s">
        <v>6</v>
      </c>
      <c r="E74" s="333" t="s">
        <v>6</v>
      </c>
      <c r="F74" s="369" t="s">
        <v>6</v>
      </c>
      <c r="G74" s="333" t="s">
        <v>6</v>
      </c>
      <c r="H74" s="334" t="s">
        <v>6</v>
      </c>
      <c r="I74" s="346">
        <v>3350</v>
      </c>
      <c r="J74" s="336"/>
    </row>
    <row r="75" spans="1:10" x14ac:dyDescent="0.35">
      <c r="A75" s="333" t="s">
        <v>6</v>
      </c>
      <c r="B75" s="332" t="s">
        <v>574</v>
      </c>
      <c r="C75" s="332" t="s">
        <v>6</v>
      </c>
      <c r="D75" s="333" t="s">
        <v>6</v>
      </c>
      <c r="E75" s="333" t="s">
        <v>6</v>
      </c>
      <c r="F75" s="369" t="s">
        <v>6</v>
      </c>
      <c r="G75" s="333" t="s">
        <v>6</v>
      </c>
      <c r="H75" s="334" t="s">
        <v>6</v>
      </c>
      <c r="I75" s="346">
        <v>880</v>
      </c>
      <c r="J75" s="336"/>
    </row>
    <row r="76" spans="1:10" x14ac:dyDescent="0.35">
      <c r="A76" s="333" t="s">
        <v>6</v>
      </c>
      <c r="B76" s="332" t="s">
        <v>814</v>
      </c>
      <c r="C76" s="332" t="s">
        <v>6</v>
      </c>
      <c r="D76" s="333" t="s">
        <v>6</v>
      </c>
      <c r="E76" s="333" t="s">
        <v>6</v>
      </c>
      <c r="F76" s="369" t="s">
        <v>6</v>
      </c>
      <c r="G76" s="333" t="s">
        <v>6</v>
      </c>
      <c r="H76" s="334" t="s">
        <v>6</v>
      </c>
      <c r="I76" s="346">
        <v>200</v>
      </c>
      <c r="J76" s="336"/>
    </row>
    <row r="77" spans="1:10" x14ac:dyDescent="0.35">
      <c r="A77" s="333" t="s">
        <v>6</v>
      </c>
      <c r="B77" s="332" t="s">
        <v>815</v>
      </c>
      <c r="C77" s="332" t="s">
        <v>6</v>
      </c>
      <c r="D77" s="333" t="s">
        <v>6</v>
      </c>
      <c r="E77" s="333" t="s">
        <v>6</v>
      </c>
      <c r="F77" s="369" t="s">
        <v>6</v>
      </c>
      <c r="G77" s="333" t="s">
        <v>6</v>
      </c>
      <c r="H77" s="334" t="s">
        <v>6</v>
      </c>
      <c r="I77" s="346">
        <v>183</v>
      </c>
      <c r="J77" s="336"/>
    </row>
    <row r="78" spans="1:10" x14ac:dyDescent="0.35">
      <c r="A78" s="333" t="s">
        <v>6</v>
      </c>
      <c r="B78" s="332" t="s">
        <v>816</v>
      </c>
      <c r="C78" s="332" t="s">
        <v>6</v>
      </c>
      <c r="D78" s="333" t="s">
        <v>6</v>
      </c>
      <c r="E78" s="333" t="s">
        <v>6</v>
      </c>
      <c r="F78" s="369" t="s">
        <v>6</v>
      </c>
      <c r="G78" s="333" t="s">
        <v>6</v>
      </c>
      <c r="H78" s="334" t="s">
        <v>6</v>
      </c>
      <c r="I78" s="336"/>
      <c r="J78" s="343">
        <v>5813</v>
      </c>
    </row>
    <row r="79" spans="1:10" x14ac:dyDescent="0.35">
      <c r="A79" s="331"/>
      <c r="B79" s="333" t="s">
        <v>158</v>
      </c>
      <c r="C79" s="333" t="s">
        <v>545</v>
      </c>
      <c r="D79" s="334" t="s">
        <v>546</v>
      </c>
      <c r="E79" s="338">
        <v>5813</v>
      </c>
      <c r="F79" s="375" t="s">
        <v>60</v>
      </c>
      <c r="G79" s="337"/>
      <c r="H79" s="337"/>
      <c r="I79" s="337"/>
      <c r="J79" s="337"/>
    </row>
    <row r="80" spans="1:10" ht="60" x14ac:dyDescent="0.35">
      <c r="A80" s="344"/>
      <c r="B80" s="345" t="s">
        <v>817</v>
      </c>
      <c r="C80" s="337"/>
      <c r="D80" s="337"/>
      <c r="E80" s="337"/>
      <c r="F80" s="376"/>
      <c r="G80" s="337"/>
      <c r="H80" s="337"/>
      <c r="I80" s="337"/>
      <c r="J80" s="337"/>
    </row>
    <row r="81" spans="1:10" x14ac:dyDescent="0.35">
      <c r="A81" s="46">
        <v>43380</v>
      </c>
      <c r="B81" s="212" t="s">
        <v>574</v>
      </c>
      <c r="C81" s="212" t="s">
        <v>6</v>
      </c>
      <c r="D81" s="213" t="s">
        <v>6</v>
      </c>
      <c r="E81" s="213" t="s">
        <v>6</v>
      </c>
      <c r="F81" s="367" t="s">
        <v>6</v>
      </c>
      <c r="G81" s="212" t="s">
        <v>764</v>
      </c>
      <c r="H81" s="205" t="s">
        <v>374</v>
      </c>
      <c r="I81" s="50">
        <v>330</v>
      </c>
      <c r="J81" s="216"/>
    </row>
    <row r="82" spans="1:10" x14ac:dyDescent="0.35">
      <c r="A82" s="213" t="s">
        <v>6</v>
      </c>
      <c r="B82" s="212" t="s">
        <v>765</v>
      </c>
      <c r="C82" s="212" t="s">
        <v>6</v>
      </c>
      <c r="D82" s="213" t="s">
        <v>6</v>
      </c>
      <c r="E82" s="213" t="s">
        <v>6</v>
      </c>
      <c r="F82" s="367" t="s">
        <v>6</v>
      </c>
      <c r="G82" s="213" t="s">
        <v>6</v>
      </c>
      <c r="H82" s="205" t="s">
        <v>6</v>
      </c>
      <c r="I82" s="216"/>
      <c r="J82" s="232">
        <v>330</v>
      </c>
    </row>
    <row r="83" spans="1:10" x14ac:dyDescent="0.35">
      <c r="A83" s="46"/>
      <c r="B83" s="213" t="s">
        <v>158</v>
      </c>
      <c r="C83" s="213" t="s">
        <v>766</v>
      </c>
      <c r="D83" s="205" t="s">
        <v>767</v>
      </c>
      <c r="E83" s="239">
        <v>330</v>
      </c>
      <c r="F83" s="373" t="s">
        <v>60</v>
      </c>
      <c r="G83" s="52"/>
      <c r="H83" s="52"/>
      <c r="I83" s="52"/>
      <c r="J83" s="52"/>
    </row>
    <row r="84" spans="1:10" ht="48" x14ac:dyDescent="0.35">
      <c r="A84" s="275"/>
      <c r="B84" s="233" t="s">
        <v>818</v>
      </c>
      <c r="C84" s="52"/>
      <c r="D84" s="52"/>
      <c r="E84" s="52"/>
      <c r="F84" s="374"/>
      <c r="G84" s="52"/>
      <c r="H84" s="52"/>
      <c r="I84" s="52"/>
      <c r="J84" s="52"/>
    </row>
    <row r="85" spans="1:10" x14ac:dyDescent="0.35">
      <c r="A85" s="46">
        <v>43382</v>
      </c>
      <c r="B85" s="212" t="s">
        <v>751</v>
      </c>
      <c r="C85" s="212" t="s">
        <v>6</v>
      </c>
      <c r="D85" s="213" t="s">
        <v>6</v>
      </c>
      <c r="E85" s="213" t="s">
        <v>6</v>
      </c>
      <c r="F85" s="367" t="s">
        <v>6</v>
      </c>
      <c r="G85" s="212" t="s">
        <v>764</v>
      </c>
      <c r="H85" s="205" t="s">
        <v>378</v>
      </c>
      <c r="I85" s="50">
        <v>1052</v>
      </c>
      <c r="J85" s="216"/>
    </row>
    <row r="86" spans="1:10" x14ac:dyDescent="0.35">
      <c r="A86" s="46"/>
      <c r="B86" s="213" t="s">
        <v>490</v>
      </c>
      <c r="C86" s="52"/>
      <c r="D86" s="52"/>
      <c r="E86" s="52"/>
      <c r="F86" s="374"/>
      <c r="G86" s="52"/>
      <c r="H86" s="52"/>
      <c r="I86" s="52"/>
      <c r="J86" s="52"/>
    </row>
    <row r="87" spans="1:10" x14ac:dyDescent="0.35">
      <c r="A87" s="46"/>
      <c r="B87" s="213" t="s">
        <v>491</v>
      </c>
      <c r="C87" s="239">
        <v>1052</v>
      </c>
      <c r="D87" s="240" t="s">
        <v>56</v>
      </c>
      <c r="E87" s="52"/>
      <c r="F87" s="374"/>
      <c r="G87" s="52"/>
      <c r="H87" s="52"/>
      <c r="I87" s="52"/>
      <c r="J87" s="52"/>
    </row>
    <row r="88" spans="1:10" x14ac:dyDescent="0.35">
      <c r="A88" s="241" t="s">
        <v>6</v>
      </c>
      <c r="B88" s="212" t="s">
        <v>765</v>
      </c>
      <c r="C88" s="242" t="s">
        <v>6</v>
      </c>
      <c r="D88" s="241" t="s">
        <v>6</v>
      </c>
      <c r="E88" s="241" t="s">
        <v>6</v>
      </c>
      <c r="F88" s="368" t="s">
        <v>6</v>
      </c>
      <c r="G88" s="241" t="s">
        <v>6</v>
      </c>
      <c r="H88" s="244" t="s">
        <v>6</v>
      </c>
      <c r="I88" s="216"/>
      <c r="J88" s="232">
        <v>1052</v>
      </c>
    </row>
    <row r="89" spans="1:10" x14ac:dyDescent="0.35">
      <c r="A89" s="46"/>
      <c r="B89" s="213" t="s">
        <v>158</v>
      </c>
      <c r="C89" s="213" t="s">
        <v>766</v>
      </c>
      <c r="D89" s="205" t="s">
        <v>767</v>
      </c>
      <c r="E89" s="239">
        <v>1052</v>
      </c>
      <c r="F89" s="373" t="s">
        <v>60</v>
      </c>
      <c r="G89" s="52"/>
      <c r="H89" s="52"/>
      <c r="I89" s="52"/>
      <c r="J89" s="52"/>
    </row>
    <row r="90" spans="1:10" ht="48" x14ac:dyDescent="0.35">
      <c r="A90" s="275"/>
      <c r="B90" s="233" t="s">
        <v>819</v>
      </c>
      <c r="C90" s="52"/>
      <c r="D90" s="52"/>
      <c r="E90" s="52"/>
      <c r="F90" s="374"/>
      <c r="G90" s="52"/>
      <c r="H90" s="52"/>
      <c r="I90" s="52"/>
      <c r="J90" s="52"/>
    </row>
    <row r="91" spans="1:10" x14ac:dyDescent="0.35">
      <c r="A91" s="46">
        <v>43382</v>
      </c>
      <c r="B91" s="212" t="s">
        <v>820</v>
      </c>
      <c r="C91" s="212" t="s">
        <v>6</v>
      </c>
      <c r="D91" s="213" t="s">
        <v>6</v>
      </c>
      <c r="E91" s="213" t="s">
        <v>6</v>
      </c>
      <c r="F91" s="367" t="s">
        <v>6</v>
      </c>
      <c r="G91" s="212" t="s">
        <v>764</v>
      </c>
      <c r="H91" s="205" t="s">
        <v>381</v>
      </c>
      <c r="I91" s="50">
        <v>1595</v>
      </c>
      <c r="J91" s="216"/>
    </row>
    <row r="92" spans="1:10" x14ac:dyDescent="0.35">
      <c r="A92" s="213" t="s">
        <v>6</v>
      </c>
      <c r="B92" s="212" t="s">
        <v>564</v>
      </c>
      <c r="C92" s="212" t="s">
        <v>6</v>
      </c>
      <c r="D92" s="213" t="s">
        <v>6</v>
      </c>
      <c r="E92" s="213" t="s">
        <v>6</v>
      </c>
      <c r="F92" s="367" t="s">
        <v>6</v>
      </c>
      <c r="G92" s="213" t="s">
        <v>6</v>
      </c>
      <c r="H92" s="205" t="s">
        <v>6</v>
      </c>
      <c r="I92" s="199">
        <v>1000</v>
      </c>
      <c r="J92" s="216"/>
    </row>
    <row r="93" spans="1:10" x14ac:dyDescent="0.35">
      <c r="A93" s="213" t="s">
        <v>6</v>
      </c>
      <c r="B93" s="212" t="s">
        <v>821</v>
      </c>
      <c r="C93" s="212" t="s">
        <v>6</v>
      </c>
      <c r="D93" s="213" t="s">
        <v>6</v>
      </c>
      <c r="E93" s="213" t="s">
        <v>6</v>
      </c>
      <c r="F93" s="367" t="s">
        <v>6</v>
      </c>
      <c r="G93" s="213" t="s">
        <v>6</v>
      </c>
      <c r="H93" s="205" t="s">
        <v>6</v>
      </c>
      <c r="I93" s="216"/>
      <c r="J93" s="232">
        <v>2595</v>
      </c>
    </row>
    <row r="94" spans="1:10" x14ac:dyDescent="0.35">
      <c r="A94" s="46"/>
      <c r="B94" s="213" t="s">
        <v>158</v>
      </c>
      <c r="C94" s="213" t="s">
        <v>822</v>
      </c>
      <c r="D94" s="205" t="s">
        <v>587</v>
      </c>
      <c r="E94" s="239">
        <v>2595</v>
      </c>
      <c r="F94" s="373" t="s">
        <v>60</v>
      </c>
      <c r="G94" s="52"/>
      <c r="H94" s="52"/>
      <c r="I94" s="52"/>
      <c r="J94" s="52"/>
    </row>
    <row r="95" spans="1:10" ht="48" x14ac:dyDescent="0.35">
      <c r="A95" s="275"/>
      <c r="B95" s="233" t="s">
        <v>823</v>
      </c>
      <c r="C95" s="52"/>
      <c r="D95" s="52"/>
      <c r="E95" s="52"/>
      <c r="F95" s="374"/>
      <c r="G95" s="52"/>
      <c r="H95" s="52"/>
      <c r="I95" s="52"/>
      <c r="J95" s="52"/>
    </row>
    <row r="96" spans="1:10" x14ac:dyDescent="0.35">
      <c r="A96" s="46">
        <v>43382</v>
      </c>
      <c r="B96" s="212" t="s">
        <v>663</v>
      </c>
      <c r="C96" s="212" t="s">
        <v>6</v>
      </c>
      <c r="D96" s="213" t="s">
        <v>6</v>
      </c>
      <c r="E96" s="213" t="s">
        <v>6</v>
      </c>
      <c r="F96" s="367" t="s">
        <v>6</v>
      </c>
      <c r="G96" s="212" t="s">
        <v>764</v>
      </c>
      <c r="H96" s="205" t="s">
        <v>386</v>
      </c>
      <c r="I96" s="50">
        <v>5500</v>
      </c>
      <c r="J96" s="216"/>
    </row>
    <row r="97" spans="1:10" x14ac:dyDescent="0.35">
      <c r="A97" s="213" t="s">
        <v>6</v>
      </c>
      <c r="B97" s="212" t="s">
        <v>824</v>
      </c>
      <c r="C97" s="212" t="s">
        <v>6</v>
      </c>
      <c r="D97" s="213" t="s">
        <v>6</v>
      </c>
      <c r="E97" s="213" t="s">
        <v>6</v>
      </c>
      <c r="F97" s="367" t="s">
        <v>6</v>
      </c>
      <c r="G97" s="213" t="s">
        <v>6</v>
      </c>
      <c r="H97" s="205" t="s">
        <v>6</v>
      </c>
      <c r="I97" s="216"/>
      <c r="J97" s="232">
        <v>5500</v>
      </c>
    </row>
    <row r="98" spans="1:10" x14ac:dyDescent="0.35">
      <c r="A98" s="46"/>
      <c r="B98" s="213" t="s">
        <v>158</v>
      </c>
      <c r="C98" s="213" t="s">
        <v>825</v>
      </c>
      <c r="D98" s="205" t="s">
        <v>55</v>
      </c>
      <c r="E98" s="239">
        <v>2196</v>
      </c>
      <c r="F98" s="373" t="s">
        <v>56</v>
      </c>
      <c r="G98" s="52"/>
      <c r="H98" s="52"/>
      <c r="I98" s="52"/>
      <c r="J98" s="52"/>
    </row>
    <row r="99" spans="1:10" x14ac:dyDescent="0.35">
      <c r="A99" s="46"/>
      <c r="B99" s="213" t="s">
        <v>158</v>
      </c>
      <c r="C99" s="213" t="s">
        <v>482</v>
      </c>
      <c r="D99" s="205" t="s">
        <v>55</v>
      </c>
      <c r="E99" s="239">
        <v>7696</v>
      </c>
      <c r="F99" s="373" t="s">
        <v>60</v>
      </c>
      <c r="G99" s="52"/>
      <c r="H99" s="52"/>
      <c r="I99" s="52"/>
      <c r="J99" s="52"/>
    </row>
    <row r="100" spans="1:10" ht="48" x14ac:dyDescent="0.35">
      <c r="A100" s="275"/>
      <c r="B100" s="233" t="s">
        <v>826</v>
      </c>
      <c r="C100" s="52"/>
      <c r="D100" s="52"/>
      <c r="E100" s="52"/>
      <c r="F100" s="374"/>
      <c r="G100" s="52"/>
      <c r="H100" s="52"/>
      <c r="I100" s="52"/>
      <c r="J100" s="52"/>
    </row>
    <row r="101" spans="1:10" x14ac:dyDescent="0.35">
      <c r="A101" s="46">
        <v>43382</v>
      </c>
      <c r="B101" s="212" t="s">
        <v>820</v>
      </c>
      <c r="C101" s="212" t="s">
        <v>6</v>
      </c>
      <c r="D101" s="213" t="s">
        <v>6</v>
      </c>
      <c r="E101" s="213" t="s">
        <v>6</v>
      </c>
      <c r="F101" s="367" t="s">
        <v>6</v>
      </c>
      <c r="G101" s="212" t="s">
        <v>764</v>
      </c>
      <c r="H101" s="205" t="s">
        <v>391</v>
      </c>
      <c r="I101" s="50">
        <v>5400</v>
      </c>
      <c r="J101" s="216"/>
    </row>
    <row r="102" spans="1:10" x14ac:dyDescent="0.35">
      <c r="A102" s="213" t="s">
        <v>6</v>
      </c>
      <c r="B102" s="212" t="s">
        <v>564</v>
      </c>
      <c r="C102" s="212" t="s">
        <v>6</v>
      </c>
      <c r="D102" s="213" t="s">
        <v>6</v>
      </c>
      <c r="E102" s="213" t="s">
        <v>6</v>
      </c>
      <c r="F102" s="367" t="s">
        <v>6</v>
      </c>
      <c r="G102" s="213" t="s">
        <v>6</v>
      </c>
      <c r="H102" s="205" t="s">
        <v>6</v>
      </c>
      <c r="I102" s="199">
        <v>1550</v>
      </c>
      <c r="J102" s="216"/>
    </row>
    <row r="103" spans="1:10" x14ac:dyDescent="0.35">
      <c r="A103" s="213" t="s">
        <v>6</v>
      </c>
      <c r="B103" s="212" t="s">
        <v>827</v>
      </c>
      <c r="C103" s="212" t="s">
        <v>6</v>
      </c>
      <c r="D103" s="213" t="s">
        <v>6</v>
      </c>
      <c r="E103" s="213" t="s">
        <v>6</v>
      </c>
      <c r="F103" s="367" t="s">
        <v>6</v>
      </c>
      <c r="G103" s="213" t="s">
        <v>6</v>
      </c>
      <c r="H103" s="205" t="s">
        <v>6</v>
      </c>
      <c r="I103" s="216"/>
      <c r="J103" s="232">
        <v>6950</v>
      </c>
    </row>
    <row r="104" spans="1:10" x14ac:dyDescent="0.35">
      <c r="A104" s="46"/>
      <c r="B104" s="213" t="s">
        <v>158</v>
      </c>
      <c r="C104" s="213" t="s">
        <v>828</v>
      </c>
      <c r="D104" s="205" t="s">
        <v>829</v>
      </c>
      <c r="E104" s="239">
        <v>6950</v>
      </c>
      <c r="F104" s="373" t="s">
        <v>60</v>
      </c>
      <c r="G104" s="52"/>
      <c r="H104" s="52"/>
      <c r="I104" s="52"/>
      <c r="J104" s="52"/>
    </row>
    <row r="105" spans="1:10" ht="48" x14ac:dyDescent="0.35">
      <c r="A105" s="275"/>
      <c r="B105" s="233" t="s">
        <v>830</v>
      </c>
      <c r="C105" s="52"/>
      <c r="D105" s="52"/>
      <c r="E105" s="52"/>
      <c r="F105" s="374"/>
      <c r="G105" s="52"/>
      <c r="H105" s="52"/>
      <c r="I105" s="52"/>
      <c r="J105" s="52"/>
    </row>
    <row r="106" spans="1:10" x14ac:dyDescent="0.35">
      <c r="A106" s="46">
        <v>43382</v>
      </c>
      <c r="B106" s="212" t="s">
        <v>820</v>
      </c>
      <c r="C106" s="212" t="s">
        <v>6</v>
      </c>
      <c r="D106" s="213" t="s">
        <v>6</v>
      </c>
      <c r="E106" s="213" t="s">
        <v>6</v>
      </c>
      <c r="F106" s="367" t="s">
        <v>6</v>
      </c>
      <c r="G106" s="212" t="s">
        <v>764</v>
      </c>
      <c r="H106" s="205" t="s">
        <v>395</v>
      </c>
      <c r="I106" s="50">
        <v>5400</v>
      </c>
      <c r="J106" s="216"/>
    </row>
    <row r="107" spans="1:10" x14ac:dyDescent="0.35">
      <c r="A107" s="213" t="s">
        <v>6</v>
      </c>
      <c r="B107" s="212" t="s">
        <v>564</v>
      </c>
      <c r="C107" s="212" t="s">
        <v>6</v>
      </c>
      <c r="D107" s="213" t="s">
        <v>6</v>
      </c>
      <c r="E107" s="213" t="s">
        <v>6</v>
      </c>
      <c r="F107" s="367" t="s">
        <v>6</v>
      </c>
      <c r="G107" s="213" t="s">
        <v>6</v>
      </c>
      <c r="H107" s="205" t="s">
        <v>6</v>
      </c>
      <c r="I107" s="199">
        <v>1200</v>
      </c>
      <c r="J107" s="216"/>
    </row>
    <row r="108" spans="1:10" x14ac:dyDescent="0.35">
      <c r="A108" s="213" t="s">
        <v>6</v>
      </c>
      <c r="B108" s="212" t="s">
        <v>827</v>
      </c>
      <c r="C108" s="212" t="s">
        <v>6</v>
      </c>
      <c r="D108" s="213" t="s">
        <v>6</v>
      </c>
      <c r="E108" s="213" t="s">
        <v>6</v>
      </c>
      <c r="F108" s="367" t="s">
        <v>6</v>
      </c>
      <c r="G108" s="213" t="s">
        <v>6</v>
      </c>
      <c r="H108" s="205" t="s">
        <v>6</v>
      </c>
      <c r="I108" s="216"/>
      <c r="J108" s="232">
        <v>6600</v>
      </c>
    </row>
    <row r="109" spans="1:10" x14ac:dyDescent="0.35">
      <c r="A109" s="46"/>
      <c r="B109" s="213" t="s">
        <v>158</v>
      </c>
      <c r="C109" s="213" t="s">
        <v>828</v>
      </c>
      <c r="D109" s="205" t="s">
        <v>829</v>
      </c>
      <c r="E109" s="239">
        <v>6600</v>
      </c>
      <c r="F109" s="373" t="s">
        <v>60</v>
      </c>
      <c r="G109" s="52"/>
      <c r="H109" s="52"/>
      <c r="I109" s="52"/>
      <c r="J109" s="52"/>
    </row>
    <row r="110" spans="1:10" ht="48" x14ac:dyDescent="0.35">
      <c r="A110" s="275"/>
      <c r="B110" s="233" t="s">
        <v>831</v>
      </c>
      <c r="C110" s="52"/>
      <c r="D110" s="52"/>
      <c r="E110" s="52"/>
      <c r="F110" s="374"/>
      <c r="G110" s="52"/>
      <c r="H110" s="52"/>
      <c r="I110" s="52"/>
      <c r="J110" s="52"/>
    </row>
    <row r="111" spans="1:10" x14ac:dyDescent="0.35">
      <c r="A111" s="46">
        <v>43382</v>
      </c>
      <c r="B111" s="212" t="s">
        <v>820</v>
      </c>
      <c r="C111" s="212" t="s">
        <v>6</v>
      </c>
      <c r="D111" s="213" t="s">
        <v>6</v>
      </c>
      <c r="E111" s="213" t="s">
        <v>6</v>
      </c>
      <c r="F111" s="367" t="s">
        <v>6</v>
      </c>
      <c r="G111" s="212" t="s">
        <v>764</v>
      </c>
      <c r="H111" s="205" t="s">
        <v>401</v>
      </c>
      <c r="I111" s="50">
        <v>5400</v>
      </c>
      <c r="J111" s="216"/>
    </row>
    <row r="112" spans="1:10" x14ac:dyDescent="0.35">
      <c r="A112" s="213" t="s">
        <v>6</v>
      </c>
      <c r="B112" s="212" t="s">
        <v>564</v>
      </c>
      <c r="C112" s="212" t="s">
        <v>6</v>
      </c>
      <c r="D112" s="213" t="s">
        <v>6</v>
      </c>
      <c r="E112" s="213" t="s">
        <v>6</v>
      </c>
      <c r="F112" s="367" t="s">
        <v>6</v>
      </c>
      <c r="G112" s="213" t="s">
        <v>6</v>
      </c>
      <c r="H112" s="205" t="s">
        <v>6</v>
      </c>
      <c r="I112" s="199">
        <v>4000</v>
      </c>
      <c r="J112" s="216"/>
    </row>
    <row r="113" spans="1:10" x14ac:dyDescent="0.35">
      <c r="A113" s="213" t="s">
        <v>6</v>
      </c>
      <c r="B113" s="212" t="s">
        <v>827</v>
      </c>
      <c r="C113" s="212" t="s">
        <v>6</v>
      </c>
      <c r="D113" s="213" t="s">
        <v>6</v>
      </c>
      <c r="E113" s="213" t="s">
        <v>6</v>
      </c>
      <c r="F113" s="367" t="s">
        <v>6</v>
      </c>
      <c r="G113" s="213" t="s">
        <v>6</v>
      </c>
      <c r="H113" s="205" t="s">
        <v>6</v>
      </c>
      <c r="I113" s="216"/>
      <c r="J113" s="232">
        <v>9400</v>
      </c>
    </row>
    <row r="114" spans="1:10" x14ac:dyDescent="0.35">
      <c r="A114" s="46"/>
      <c r="B114" s="213" t="s">
        <v>158</v>
      </c>
      <c r="C114" s="213" t="s">
        <v>828</v>
      </c>
      <c r="D114" s="205" t="s">
        <v>829</v>
      </c>
      <c r="E114" s="239">
        <v>9400</v>
      </c>
      <c r="F114" s="373" t="s">
        <v>60</v>
      </c>
      <c r="G114" s="52"/>
      <c r="H114" s="52"/>
      <c r="I114" s="52"/>
      <c r="J114" s="52"/>
    </row>
    <row r="115" spans="1:10" ht="48" x14ac:dyDescent="0.35">
      <c r="A115" s="275"/>
      <c r="B115" s="233" t="s">
        <v>832</v>
      </c>
      <c r="C115" s="52"/>
      <c r="D115" s="52"/>
      <c r="E115" s="52"/>
      <c r="F115" s="374"/>
      <c r="G115" s="52"/>
      <c r="H115" s="52"/>
      <c r="I115" s="52"/>
      <c r="J115" s="52"/>
    </row>
    <row r="116" spans="1:10" x14ac:dyDescent="0.35">
      <c r="A116" s="46">
        <v>43382</v>
      </c>
      <c r="B116" s="212" t="s">
        <v>820</v>
      </c>
      <c r="C116" s="212" t="s">
        <v>6</v>
      </c>
      <c r="D116" s="213" t="s">
        <v>6</v>
      </c>
      <c r="E116" s="213" t="s">
        <v>6</v>
      </c>
      <c r="F116" s="367" t="s">
        <v>6</v>
      </c>
      <c r="G116" s="212" t="s">
        <v>764</v>
      </c>
      <c r="H116" s="205" t="s">
        <v>404</v>
      </c>
      <c r="I116" s="50">
        <v>5400</v>
      </c>
      <c r="J116" s="216"/>
    </row>
    <row r="117" spans="1:10" x14ac:dyDescent="0.35">
      <c r="A117" s="213" t="s">
        <v>6</v>
      </c>
      <c r="B117" s="212" t="s">
        <v>564</v>
      </c>
      <c r="C117" s="212" t="s">
        <v>6</v>
      </c>
      <c r="D117" s="213" t="s">
        <v>6</v>
      </c>
      <c r="E117" s="213" t="s">
        <v>6</v>
      </c>
      <c r="F117" s="367" t="s">
        <v>6</v>
      </c>
      <c r="G117" s="213" t="s">
        <v>6</v>
      </c>
      <c r="H117" s="205" t="s">
        <v>6</v>
      </c>
      <c r="I117" s="199">
        <v>3250</v>
      </c>
      <c r="J117" s="216"/>
    </row>
    <row r="118" spans="1:10" x14ac:dyDescent="0.35">
      <c r="A118" s="213" t="s">
        <v>6</v>
      </c>
      <c r="B118" s="212" t="s">
        <v>827</v>
      </c>
      <c r="C118" s="212" t="s">
        <v>6</v>
      </c>
      <c r="D118" s="213" t="s">
        <v>6</v>
      </c>
      <c r="E118" s="213" t="s">
        <v>6</v>
      </c>
      <c r="F118" s="367" t="s">
        <v>6</v>
      </c>
      <c r="G118" s="213" t="s">
        <v>6</v>
      </c>
      <c r="H118" s="205" t="s">
        <v>6</v>
      </c>
      <c r="I118" s="216"/>
      <c r="J118" s="232">
        <v>8650</v>
      </c>
    </row>
    <row r="119" spans="1:10" x14ac:dyDescent="0.35">
      <c r="A119" s="46"/>
      <c r="B119" s="213" t="s">
        <v>158</v>
      </c>
      <c r="C119" s="213" t="s">
        <v>828</v>
      </c>
      <c r="D119" s="205" t="s">
        <v>829</v>
      </c>
      <c r="E119" s="239">
        <v>2050</v>
      </c>
      <c r="F119" s="373" t="s">
        <v>60</v>
      </c>
      <c r="G119" s="52"/>
      <c r="H119" s="52"/>
      <c r="I119" s="52"/>
      <c r="J119" s="52"/>
    </row>
    <row r="120" spans="1:10" x14ac:dyDescent="0.35">
      <c r="A120" s="46"/>
      <c r="B120" s="213" t="s">
        <v>53</v>
      </c>
      <c r="C120" s="213" t="s">
        <v>833</v>
      </c>
      <c r="D120" s="205" t="s">
        <v>6</v>
      </c>
      <c r="E120" s="239">
        <v>6600</v>
      </c>
      <c r="F120" s="373" t="s">
        <v>60</v>
      </c>
      <c r="G120" s="52"/>
      <c r="H120" s="52"/>
      <c r="I120" s="52"/>
      <c r="J120" s="52"/>
    </row>
    <row r="121" spans="1:10" ht="48" x14ac:dyDescent="0.35">
      <c r="A121" s="275"/>
      <c r="B121" s="233" t="s">
        <v>834</v>
      </c>
      <c r="C121" s="52"/>
      <c r="D121" s="52"/>
      <c r="E121" s="52"/>
      <c r="F121" s="374"/>
      <c r="G121" s="52"/>
      <c r="H121" s="52"/>
      <c r="I121" s="52"/>
      <c r="J121" s="52"/>
    </row>
    <row r="122" spans="1:10" x14ac:dyDescent="0.35">
      <c r="A122" s="46">
        <v>43383</v>
      </c>
      <c r="B122" s="212" t="s">
        <v>751</v>
      </c>
      <c r="C122" s="212" t="s">
        <v>6</v>
      </c>
      <c r="D122" s="213" t="s">
        <v>6</v>
      </c>
      <c r="E122" s="213" t="s">
        <v>6</v>
      </c>
      <c r="F122" s="367" t="s">
        <v>6</v>
      </c>
      <c r="G122" s="212" t="s">
        <v>764</v>
      </c>
      <c r="H122" s="205" t="s">
        <v>408</v>
      </c>
      <c r="I122" s="50">
        <v>522</v>
      </c>
      <c r="J122" s="216"/>
    </row>
    <row r="123" spans="1:10" x14ac:dyDescent="0.35">
      <c r="A123" s="46"/>
      <c r="B123" s="213" t="s">
        <v>490</v>
      </c>
      <c r="C123" s="52"/>
      <c r="D123" s="52"/>
      <c r="E123" s="52"/>
      <c r="F123" s="374"/>
      <c r="G123" s="52"/>
      <c r="H123" s="52"/>
      <c r="I123" s="52"/>
      <c r="J123" s="52"/>
    </row>
    <row r="124" spans="1:10" x14ac:dyDescent="0.35">
      <c r="A124" s="46"/>
      <c r="B124" s="213" t="s">
        <v>491</v>
      </c>
      <c r="C124" s="239">
        <v>522</v>
      </c>
      <c r="D124" s="240" t="s">
        <v>56</v>
      </c>
      <c r="E124" s="52"/>
      <c r="F124" s="374"/>
      <c r="G124" s="52"/>
      <c r="H124" s="52"/>
      <c r="I124" s="52"/>
      <c r="J124" s="52"/>
    </row>
    <row r="125" spans="1:10" x14ac:dyDescent="0.35">
      <c r="A125" s="241" t="s">
        <v>6</v>
      </c>
      <c r="B125" s="212" t="s">
        <v>765</v>
      </c>
      <c r="C125" s="242" t="s">
        <v>6</v>
      </c>
      <c r="D125" s="241" t="s">
        <v>6</v>
      </c>
      <c r="E125" s="241" t="s">
        <v>6</v>
      </c>
      <c r="F125" s="368" t="s">
        <v>6</v>
      </c>
      <c r="G125" s="241" t="s">
        <v>6</v>
      </c>
      <c r="H125" s="244" t="s">
        <v>6</v>
      </c>
      <c r="I125" s="216"/>
      <c r="J125" s="232">
        <v>522</v>
      </c>
    </row>
    <row r="126" spans="1:10" x14ac:dyDescent="0.35">
      <c r="A126" s="46"/>
      <c r="B126" s="213" t="s">
        <v>158</v>
      </c>
      <c r="C126" s="213" t="s">
        <v>766</v>
      </c>
      <c r="D126" s="205" t="s">
        <v>767</v>
      </c>
      <c r="E126" s="239">
        <v>314</v>
      </c>
      <c r="F126" s="373" t="s">
        <v>60</v>
      </c>
      <c r="G126" s="52"/>
      <c r="H126" s="52"/>
      <c r="I126" s="52"/>
      <c r="J126" s="52"/>
    </row>
    <row r="127" spans="1:10" x14ac:dyDescent="0.35">
      <c r="A127" s="46"/>
      <c r="B127" s="213" t="s">
        <v>158</v>
      </c>
      <c r="C127" s="213" t="s">
        <v>835</v>
      </c>
      <c r="D127" s="205" t="s">
        <v>533</v>
      </c>
      <c r="E127" s="239">
        <v>208</v>
      </c>
      <c r="F127" s="373" t="s">
        <v>60</v>
      </c>
      <c r="G127" s="52"/>
      <c r="H127" s="52"/>
      <c r="I127" s="52"/>
      <c r="J127" s="52"/>
    </row>
    <row r="128" spans="1:10" ht="48" x14ac:dyDescent="0.35">
      <c r="A128" s="275"/>
      <c r="B128" s="233" t="s">
        <v>836</v>
      </c>
      <c r="C128" s="52"/>
      <c r="D128" s="52"/>
      <c r="E128" s="52"/>
      <c r="F128" s="374"/>
      <c r="G128" s="52"/>
      <c r="H128" s="52"/>
      <c r="I128" s="52"/>
      <c r="J128" s="52"/>
    </row>
    <row r="129" spans="1:10" x14ac:dyDescent="0.35">
      <c r="A129" s="284">
        <v>43383</v>
      </c>
      <c r="B129" s="285" t="s">
        <v>837</v>
      </c>
      <c r="C129" s="286" t="s">
        <v>6</v>
      </c>
      <c r="D129" s="287" t="s">
        <v>6</v>
      </c>
      <c r="E129" s="287" t="s">
        <v>6</v>
      </c>
      <c r="F129" s="370" t="s">
        <v>6</v>
      </c>
      <c r="G129" s="286" t="s">
        <v>764</v>
      </c>
      <c r="H129" s="288" t="s">
        <v>411</v>
      </c>
      <c r="I129" s="289"/>
      <c r="J129" s="289"/>
    </row>
    <row r="130" spans="1:10" ht="48" x14ac:dyDescent="0.35">
      <c r="A130" s="284"/>
      <c r="B130" s="290" t="s">
        <v>576</v>
      </c>
      <c r="C130" s="291"/>
      <c r="D130" s="291"/>
      <c r="E130" s="291"/>
      <c r="F130" s="377"/>
      <c r="G130" s="291"/>
      <c r="H130" s="291"/>
      <c r="I130" s="291"/>
      <c r="J130" s="291"/>
    </row>
    <row r="131" spans="1:10" x14ac:dyDescent="0.35">
      <c r="A131" s="331">
        <v>43384</v>
      </c>
      <c r="B131" s="332" t="s">
        <v>838</v>
      </c>
      <c r="C131" s="332" t="s">
        <v>6</v>
      </c>
      <c r="D131" s="333" t="s">
        <v>6</v>
      </c>
      <c r="E131" s="333" t="s">
        <v>6</v>
      </c>
      <c r="F131" s="369" t="s">
        <v>6</v>
      </c>
      <c r="G131" s="332" t="s">
        <v>764</v>
      </c>
      <c r="H131" s="334" t="s">
        <v>415</v>
      </c>
      <c r="I131" s="335">
        <v>45850</v>
      </c>
      <c r="J131" s="336"/>
    </row>
    <row r="132" spans="1:10" x14ac:dyDescent="0.35">
      <c r="A132" s="333" t="s">
        <v>6</v>
      </c>
      <c r="B132" s="332" t="s">
        <v>839</v>
      </c>
      <c r="C132" s="332" t="s">
        <v>6</v>
      </c>
      <c r="D132" s="333" t="s">
        <v>6</v>
      </c>
      <c r="E132" s="333" t="s">
        <v>6</v>
      </c>
      <c r="F132" s="369" t="s">
        <v>6</v>
      </c>
      <c r="G132" s="333" t="s">
        <v>6</v>
      </c>
      <c r="H132" s="334" t="s">
        <v>6</v>
      </c>
      <c r="I132" s="336"/>
      <c r="J132" s="343">
        <v>42000</v>
      </c>
    </row>
    <row r="133" spans="1:10" x14ac:dyDescent="0.35">
      <c r="A133" s="331"/>
      <c r="B133" s="333" t="s">
        <v>53</v>
      </c>
      <c r="C133" s="333" t="s">
        <v>840</v>
      </c>
      <c r="D133" s="334" t="s">
        <v>311</v>
      </c>
      <c r="E133" s="338">
        <v>29000</v>
      </c>
      <c r="F133" s="375" t="s">
        <v>60</v>
      </c>
      <c r="G133" s="337"/>
      <c r="H133" s="337"/>
      <c r="I133" s="337"/>
      <c r="J133" s="337"/>
    </row>
    <row r="134" spans="1:10" x14ac:dyDescent="0.35">
      <c r="A134" s="331"/>
      <c r="B134" s="333" t="s">
        <v>158</v>
      </c>
      <c r="C134" s="333" t="s">
        <v>841</v>
      </c>
      <c r="D134" s="334" t="s">
        <v>842</v>
      </c>
      <c r="E134" s="338">
        <v>13000</v>
      </c>
      <c r="F134" s="375" t="s">
        <v>60</v>
      </c>
      <c r="G134" s="337"/>
      <c r="H134" s="337"/>
      <c r="I134" s="337"/>
      <c r="J134" s="337"/>
    </row>
    <row r="135" spans="1:10" x14ac:dyDescent="0.35">
      <c r="A135" s="333" t="s">
        <v>6</v>
      </c>
      <c r="B135" s="332" t="s">
        <v>772</v>
      </c>
      <c r="C135" s="332" t="s">
        <v>6</v>
      </c>
      <c r="D135" s="333" t="s">
        <v>6</v>
      </c>
      <c r="E135" s="333" t="s">
        <v>6</v>
      </c>
      <c r="F135" s="369" t="s">
        <v>6</v>
      </c>
      <c r="G135" s="333" t="s">
        <v>6</v>
      </c>
      <c r="H135" s="334" t="s">
        <v>6</v>
      </c>
      <c r="I135" s="336"/>
      <c r="J135" s="343">
        <v>2888</v>
      </c>
    </row>
    <row r="136" spans="1:10" x14ac:dyDescent="0.35">
      <c r="A136" s="331"/>
      <c r="B136" s="333" t="s">
        <v>158</v>
      </c>
      <c r="C136" s="333" t="s">
        <v>843</v>
      </c>
      <c r="D136" s="334" t="s">
        <v>6</v>
      </c>
      <c r="E136" s="338">
        <v>2888</v>
      </c>
      <c r="F136" s="375" t="s">
        <v>60</v>
      </c>
      <c r="G136" s="337"/>
      <c r="H136" s="337"/>
      <c r="I136" s="337"/>
      <c r="J136" s="337"/>
    </row>
    <row r="137" spans="1:10" x14ac:dyDescent="0.35">
      <c r="A137" s="333" t="s">
        <v>6</v>
      </c>
      <c r="B137" s="332" t="s">
        <v>844</v>
      </c>
      <c r="C137" s="332" t="s">
        <v>6</v>
      </c>
      <c r="D137" s="333" t="s">
        <v>6</v>
      </c>
      <c r="E137" s="333" t="s">
        <v>6</v>
      </c>
      <c r="F137" s="369" t="s">
        <v>6</v>
      </c>
      <c r="G137" s="333" t="s">
        <v>6</v>
      </c>
      <c r="H137" s="334" t="s">
        <v>6</v>
      </c>
      <c r="I137" s="336"/>
      <c r="J137" s="343">
        <v>962</v>
      </c>
    </row>
    <row r="138" spans="1:10" x14ac:dyDescent="0.35">
      <c r="A138" s="331"/>
      <c r="B138" s="333" t="s">
        <v>158</v>
      </c>
      <c r="C138" s="333" t="s">
        <v>845</v>
      </c>
      <c r="D138" s="334" t="s">
        <v>6</v>
      </c>
      <c r="E138" s="338">
        <v>962</v>
      </c>
      <c r="F138" s="375" t="s">
        <v>60</v>
      </c>
      <c r="G138" s="337"/>
      <c r="H138" s="337"/>
      <c r="I138" s="337"/>
      <c r="J138" s="337"/>
    </row>
    <row r="139" spans="1:10" ht="48" x14ac:dyDescent="0.35">
      <c r="A139" s="344"/>
      <c r="B139" s="345" t="s">
        <v>846</v>
      </c>
      <c r="C139" s="337"/>
      <c r="D139" s="337"/>
      <c r="E139" s="337"/>
      <c r="F139" s="376"/>
      <c r="G139" s="337"/>
      <c r="H139" s="337"/>
      <c r="I139" s="337"/>
      <c r="J139" s="337"/>
    </row>
    <row r="140" spans="1:10" x14ac:dyDescent="0.35">
      <c r="A140" s="46">
        <v>43384</v>
      </c>
      <c r="B140" s="212" t="s">
        <v>472</v>
      </c>
      <c r="C140" s="212" t="s">
        <v>6</v>
      </c>
      <c r="D140" s="213" t="s">
        <v>6</v>
      </c>
      <c r="E140" s="213" t="s">
        <v>6</v>
      </c>
      <c r="F140" s="367" t="s">
        <v>6</v>
      </c>
      <c r="G140" s="212" t="s">
        <v>764</v>
      </c>
      <c r="H140" s="205" t="s">
        <v>420</v>
      </c>
      <c r="I140" s="50">
        <v>200</v>
      </c>
      <c r="J140" s="216"/>
    </row>
    <row r="141" spans="1:10" x14ac:dyDescent="0.35">
      <c r="A141" s="213" t="s">
        <v>6</v>
      </c>
      <c r="B141" s="212" t="s">
        <v>765</v>
      </c>
      <c r="C141" s="212" t="s">
        <v>6</v>
      </c>
      <c r="D141" s="213" t="s">
        <v>6</v>
      </c>
      <c r="E141" s="213" t="s">
        <v>6</v>
      </c>
      <c r="F141" s="367" t="s">
        <v>6</v>
      </c>
      <c r="G141" s="213" t="s">
        <v>6</v>
      </c>
      <c r="H141" s="205" t="s">
        <v>6</v>
      </c>
      <c r="I141" s="216"/>
      <c r="J141" s="232">
        <v>200</v>
      </c>
    </row>
    <row r="142" spans="1:10" x14ac:dyDescent="0.35">
      <c r="A142" s="46"/>
      <c r="B142" s="213" t="s">
        <v>158</v>
      </c>
      <c r="C142" s="213" t="s">
        <v>586</v>
      </c>
      <c r="D142" s="205" t="s">
        <v>587</v>
      </c>
      <c r="E142" s="239">
        <v>200</v>
      </c>
      <c r="F142" s="373" t="s">
        <v>60</v>
      </c>
      <c r="G142" s="52"/>
      <c r="H142" s="52"/>
      <c r="I142" s="52"/>
      <c r="J142" s="52"/>
    </row>
    <row r="143" spans="1:10" ht="48" x14ac:dyDescent="0.35">
      <c r="A143" s="275"/>
      <c r="B143" s="233" t="s">
        <v>847</v>
      </c>
      <c r="C143" s="52"/>
      <c r="D143" s="52"/>
      <c r="E143" s="52"/>
      <c r="F143" s="374"/>
      <c r="G143" s="52"/>
      <c r="H143" s="52"/>
      <c r="I143" s="52"/>
      <c r="J143" s="52"/>
    </row>
    <row r="144" spans="1:10" x14ac:dyDescent="0.35">
      <c r="A144" s="46">
        <v>43384</v>
      </c>
      <c r="B144" s="212" t="s">
        <v>820</v>
      </c>
      <c r="C144" s="212" t="s">
        <v>6</v>
      </c>
      <c r="D144" s="213" t="s">
        <v>6</v>
      </c>
      <c r="E144" s="213" t="s">
        <v>6</v>
      </c>
      <c r="F144" s="367" t="s">
        <v>6</v>
      </c>
      <c r="G144" s="212" t="s">
        <v>764</v>
      </c>
      <c r="H144" s="205" t="s">
        <v>425</v>
      </c>
      <c r="I144" s="50">
        <v>890</v>
      </c>
      <c r="J144" s="216"/>
    </row>
    <row r="145" spans="1:10" x14ac:dyDescent="0.35">
      <c r="A145" s="213" t="s">
        <v>6</v>
      </c>
      <c r="B145" s="212" t="s">
        <v>564</v>
      </c>
      <c r="C145" s="212" t="s">
        <v>6</v>
      </c>
      <c r="D145" s="213" t="s">
        <v>6</v>
      </c>
      <c r="E145" s="213" t="s">
        <v>6</v>
      </c>
      <c r="F145" s="367" t="s">
        <v>6</v>
      </c>
      <c r="G145" s="213" t="s">
        <v>6</v>
      </c>
      <c r="H145" s="205" t="s">
        <v>6</v>
      </c>
      <c r="I145" s="199">
        <v>1400</v>
      </c>
      <c r="J145" s="216"/>
    </row>
    <row r="146" spans="1:10" x14ac:dyDescent="0.35">
      <c r="A146" s="213" t="s">
        <v>6</v>
      </c>
      <c r="B146" s="212" t="s">
        <v>848</v>
      </c>
      <c r="C146" s="212" t="s">
        <v>6</v>
      </c>
      <c r="D146" s="213" t="s">
        <v>6</v>
      </c>
      <c r="E146" s="213" t="s">
        <v>6</v>
      </c>
      <c r="F146" s="367" t="s">
        <v>6</v>
      </c>
      <c r="G146" s="213" t="s">
        <v>6</v>
      </c>
      <c r="H146" s="205" t="s">
        <v>6</v>
      </c>
      <c r="I146" s="216"/>
      <c r="J146" s="232">
        <v>2290</v>
      </c>
    </row>
    <row r="147" spans="1:10" x14ac:dyDescent="0.35">
      <c r="A147" s="46"/>
      <c r="B147" s="213" t="s">
        <v>53</v>
      </c>
      <c r="C147" s="213" t="s">
        <v>595</v>
      </c>
      <c r="D147" s="205" t="s">
        <v>55</v>
      </c>
      <c r="E147" s="239">
        <v>2290</v>
      </c>
      <c r="F147" s="373" t="s">
        <v>60</v>
      </c>
      <c r="G147" s="52"/>
      <c r="H147" s="52"/>
      <c r="I147" s="52"/>
      <c r="J147" s="52"/>
    </row>
    <row r="148" spans="1:10" ht="48" x14ac:dyDescent="0.35">
      <c r="A148" s="275"/>
      <c r="B148" s="233" t="s">
        <v>849</v>
      </c>
      <c r="C148" s="52"/>
      <c r="D148" s="52"/>
      <c r="E148" s="52"/>
      <c r="F148" s="374"/>
      <c r="G148" s="52"/>
      <c r="H148" s="52"/>
      <c r="I148" s="52"/>
      <c r="J148" s="52"/>
    </row>
    <row r="149" spans="1:10" x14ac:dyDescent="0.35">
      <c r="A149" s="46">
        <v>43388</v>
      </c>
      <c r="B149" s="212" t="s">
        <v>498</v>
      </c>
      <c r="C149" s="212" t="s">
        <v>6</v>
      </c>
      <c r="D149" s="213" t="s">
        <v>6</v>
      </c>
      <c r="E149" s="213" t="s">
        <v>6</v>
      </c>
      <c r="F149" s="367" t="s">
        <v>6</v>
      </c>
      <c r="G149" s="212" t="s">
        <v>764</v>
      </c>
      <c r="H149" s="205" t="s">
        <v>429</v>
      </c>
      <c r="I149" s="50">
        <v>265716</v>
      </c>
      <c r="J149" s="216"/>
    </row>
    <row r="150" spans="1:10" x14ac:dyDescent="0.35">
      <c r="A150" s="46"/>
      <c r="B150" s="213" t="s">
        <v>158</v>
      </c>
      <c r="C150" s="213" t="s">
        <v>500</v>
      </c>
      <c r="D150" s="205" t="s">
        <v>6</v>
      </c>
      <c r="E150" s="239">
        <v>265716</v>
      </c>
      <c r="F150" s="373" t="s">
        <v>56</v>
      </c>
      <c r="G150" s="52"/>
      <c r="H150" s="52"/>
      <c r="I150" s="52"/>
      <c r="J150" s="52"/>
    </row>
    <row r="151" spans="1:10" x14ac:dyDescent="0.35">
      <c r="A151" s="213" t="s">
        <v>6</v>
      </c>
      <c r="B151" s="212" t="s">
        <v>850</v>
      </c>
      <c r="C151" s="212" t="s">
        <v>6</v>
      </c>
      <c r="D151" s="213" t="s">
        <v>6</v>
      </c>
      <c r="E151" s="213" t="s">
        <v>6</v>
      </c>
      <c r="F151" s="367" t="s">
        <v>6</v>
      </c>
      <c r="G151" s="213" t="s">
        <v>6</v>
      </c>
      <c r="H151" s="205" t="s">
        <v>6</v>
      </c>
      <c r="I151" s="216"/>
      <c r="J151" s="232">
        <v>265716</v>
      </c>
    </row>
    <row r="152" spans="1:10" x14ac:dyDescent="0.35">
      <c r="A152" s="46"/>
      <c r="B152" s="213" t="s">
        <v>158</v>
      </c>
      <c r="C152" s="213" t="s">
        <v>512</v>
      </c>
      <c r="D152" s="205" t="s">
        <v>55</v>
      </c>
      <c r="E152" s="239">
        <v>50000</v>
      </c>
      <c r="F152" s="373" t="s">
        <v>60</v>
      </c>
      <c r="G152" s="52"/>
      <c r="H152" s="52"/>
      <c r="I152" s="52"/>
      <c r="J152" s="52"/>
    </row>
    <row r="153" spans="1:10" x14ac:dyDescent="0.35">
      <c r="A153" s="46"/>
      <c r="B153" s="213" t="s">
        <v>158</v>
      </c>
      <c r="C153" s="213" t="s">
        <v>486</v>
      </c>
      <c r="D153" s="205" t="s">
        <v>55</v>
      </c>
      <c r="E153" s="239">
        <v>75141</v>
      </c>
      <c r="F153" s="373" t="s">
        <v>60</v>
      </c>
      <c r="G153" s="52"/>
      <c r="H153" s="52"/>
      <c r="I153" s="52"/>
      <c r="J153" s="52"/>
    </row>
    <row r="154" spans="1:10" x14ac:dyDescent="0.35">
      <c r="A154" s="46"/>
      <c r="B154" s="213" t="s">
        <v>158</v>
      </c>
      <c r="C154" s="213" t="s">
        <v>515</v>
      </c>
      <c r="D154" s="205" t="s">
        <v>55</v>
      </c>
      <c r="E154" s="239">
        <v>140575</v>
      </c>
      <c r="F154" s="373" t="s">
        <v>60</v>
      </c>
      <c r="G154" s="52"/>
      <c r="H154" s="52"/>
      <c r="I154" s="52"/>
      <c r="J154" s="52"/>
    </row>
    <row r="155" spans="1:10" ht="60" x14ac:dyDescent="0.35">
      <c r="A155" s="275"/>
      <c r="B155" s="233" t="s">
        <v>851</v>
      </c>
      <c r="C155" s="52"/>
      <c r="D155" s="52"/>
      <c r="E155" s="52"/>
      <c r="F155" s="374"/>
      <c r="G155" s="52"/>
      <c r="H155" s="52"/>
      <c r="I155" s="52"/>
      <c r="J155" s="52"/>
    </row>
    <row r="156" spans="1:10" x14ac:dyDescent="0.35">
      <c r="A156" s="46">
        <v>43389</v>
      </c>
      <c r="B156" s="212" t="s">
        <v>644</v>
      </c>
      <c r="C156" s="212" t="s">
        <v>6</v>
      </c>
      <c r="D156" s="237" t="s">
        <v>6</v>
      </c>
      <c r="E156" s="237" t="s">
        <v>6</v>
      </c>
      <c r="F156" s="367" t="s">
        <v>6</v>
      </c>
      <c r="G156" s="212" t="s">
        <v>764</v>
      </c>
      <c r="H156" s="205" t="s">
        <v>432</v>
      </c>
      <c r="I156" s="50">
        <v>64300</v>
      </c>
      <c r="J156" s="216"/>
    </row>
    <row r="157" spans="1:10" x14ac:dyDescent="0.35">
      <c r="A157" s="46"/>
      <c r="B157" s="237" t="s">
        <v>609</v>
      </c>
      <c r="C157" s="52"/>
      <c r="D157" s="52"/>
      <c r="E157" s="52"/>
      <c r="F157" s="374"/>
      <c r="G157" s="52"/>
      <c r="H157" s="52"/>
      <c r="I157" s="52"/>
      <c r="J157" s="52"/>
    </row>
    <row r="158" spans="1:10" x14ac:dyDescent="0.35">
      <c r="A158" s="46"/>
      <c r="B158" s="237" t="s">
        <v>852</v>
      </c>
      <c r="C158" s="239">
        <v>64300</v>
      </c>
      <c r="D158" s="240" t="s">
        <v>56</v>
      </c>
      <c r="E158" s="52"/>
      <c r="F158" s="374"/>
      <c r="G158" s="52"/>
      <c r="H158" s="52"/>
      <c r="I158" s="52"/>
      <c r="J158" s="52"/>
    </row>
    <row r="159" spans="1:10" x14ac:dyDescent="0.35">
      <c r="A159" s="241" t="s">
        <v>6</v>
      </c>
      <c r="B159" s="212" t="s">
        <v>802</v>
      </c>
      <c r="C159" s="242" t="s">
        <v>6</v>
      </c>
      <c r="D159" s="241" t="s">
        <v>6</v>
      </c>
      <c r="E159" s="241" t="s">
        <v>6</v>
      </c>
      <c r="F159" s="368" t="s">
        <v>6</v>
      </c>
      <c r="G159" s="241" t="s">
        <v>6</v>
      </c>
      <c r="H159" s="244" t="s">
        <v>6</v>
      </c>
      <c r="I159" s="216"/>
      <c r="J159" s="232">
        <v>66300</v>
      </c>
    </row>
    <row r="160" spans="1:10" x14ac:dyDescent="0.35">
      <c r="A160" s="46"/>
      <c r="B160" s="237" t="s">
        <v>53</v>
      </c>
      <c r="C160" s="237" t="s">
        <v>853</v>
      </c>
      <c r="D160" s="205" t="s">
        <v>285</v>
      </c>
      <c r="E160" s="239">
        <v>66300</v>
      </c>
      <c r="F160" s="373" t="s">
        <v>60</v>
      </c>
      <c r="G160" s="52"/>
      <c r="H160" s="52"/>
      <c r="I160" s="52"/>
      <c r="J160" s="52"/>
    </row>
    <row r="161" spans="1:10" x14ac:dyDescent="0.35">
      <c r="A161" s="241" t="s">
        <v>6</v>
      </c>
      <c r="B161" s="212" t="s">
        <v>469</v>
      </c>
      <c r="C161" s="242" t="s">
        <v>6</v>
      </c>
      <c r="D161" s="241" t="s">
        <v>6</v>
      </c>
      <c r="E161" s="241" t="s">
        <v>6</v>
      </c>
      <c r="F161" s="368" t="s">
        <v>6</v>
      </c>
      <c r="G161" s="241" t="s">
        <v>6</v>
      </c>
      <c r="H161" s="244" t="s">
        <v>6</v>
      </c>
      <c r="I161" s="199">
        <v>2000</v>
      </c>
      <c r="J161" s="216"/>
    </row>
    <row r="162" spans="1:10" ht="60" x14ac:dyDescent="0.35">
      <c r="A162" s="275"/>
      <c r="B162" s="233" t="s">
        <v>854</v>
      </c>
      <c r="C162" s="52"/>
      <c r="D162" s="52"/>
      <c r="E162" s="52"/>
      <c r="F162" s="374"/>
      <c r="G162" s="52"/>
      <c r="H162" s="52"/>
      <c r="I162" s="52"/>
      <c r="J162" s="52"/>
    </row>
    <row r="163" spans="1:10" x14ac:dyDescent="0.35">
      <c r="A163" s="46">
        <v>43389</v>
      </c>
      <c r="B163" s="212" t="s">
        <v>644</v>
      </c>
      <c r="C163" s="212" t="s">
        <v>6</v>
      </c>
      <c r="D163" s="237" t="s">
        <v>6</v>
      </c>
      <c r="E163" s="237" t="s">
        <v>6</v>
      </c>
      <c r="F163" s="367" t="s">
        <v>6</v>
      </c>
      <c r="G163" s="212" t="s">
        <v>764</v>
      </c>
      <c r="H163" s="205" t="s">
        <v>436</v>
      </c>
      <c r="I163" s="50">
        <v>53000</v>
      </c>
      <c r="J163" s="216"/>
    </row>
    <row r="164" spans="1:10" x14ac:dyDescent="0.35">
      <c r="A164" s="46"/>
      <c r="B164" s="237" t="s">
        <v>609</v>
      </c>
      <c r="C164" s="52"/>
      <c r="D164" s="52"/>
      <c r="E164" s="52"/>
      <c r="F164" s="374"/>
      <c r="G164" s="52"/>
      <c r="H164" s="52"/>
      <c r="I164" s="52"/>
      <c r="J164" s="52"/>
    </row>
    <row r="165" spans="1:10" x14ac:dyDescent="0.35">
      <c r="A165" s="46"/>
      <c r="B165" s="237" t="s">
        <v>855</v>
      </c>
      <c r="C165" s="239">
        <v>53000</v>
      </c>
      <c r="D165" s="240" t="s">
        <v>56</v>
      </c>
      <c r="E165" s="52"/>
      <c r="F165" s="374"/>
      <c r="G165" s="52"/>
      <c r="H165" s="52"/>
      <c r="I165" s="52"/>
      <c r="J165" s="52"/>
    </row>
    <row r="166" spans="1:10" x14ac:dyDescent="0.35">
      <c r="A166" s="241" t="s">
        <v>6</v>
      </c>
      <c r="B166" s="212" t="s">
        <v>856</v>
      </c>
      <c r="C166" s="242" t="s">
        <v>6</v>
      </c>
      <c r="D166" s="241" t="s">
        <v>6</v>
      </c>
      <c r="E166" s="241" t="s">
        <v>6</v>
      </c>
      <c r="F166" s="368" t="s">
        <v>6</v>
      </c>
      <c r="G166" s="241" t="s">
        <v>6</v>
      </c>
      <c r="H166" s="244" t="s">
        <v>6</v>
      </c>
      <c r="I166" s="216"/>
      <c r="J166" s="232">
        <v>53000</v>
      </c>
    </row>
    <row r="167" spans="1:10" x14ac:dyDescent="0.35">
      <c r="A167" s="46"/>
      <c r="B167" s="237" t="s">
        <v>53</v>
      </c>
      <c r="C167" s="237" t="s">
        <v>857</v>
      </c>
      <c r="D167" s="205" t="s">
        <v>285</v>
      </c>
      <c r="E167" s="239">
        <v>3500</v>
      </c>
      <c r="F167" s="373" t="s">
        <v>60</v>
      </c>
      <c r="G167" s="52"/>
      <c r="H167" s="52"/>
      <c r="I167" s="52"/>
      <c r="J167" s="52"/>
    </row>
    <row r="168" spans="1:10" x14ac:dyDescent="0.35">
      <c r="A168" s="46"/>
      <c r="B168" s="237" t="s">
        <v>53</v>
      </c>
      <c r="C168" s="237" t="s">
        <v>858</v>
      </c>
      <c r="D168" s="205" t="s">
        <v>285</v>
      </c>
      <c r="E168" s="239">
        <v>49500</v>
      </c>
      <c r="F168" s="373" t="s">
        <v>60</v>
      </c>
      <c r="G168" s="52"/>
      <c r="H168" s="52"/>
      <c r="I168" s="52"/>
      <c r="J168" s="52"/>
    </row>
    <row r="169" spans="1:10" ht="24" x14ac:dyDescent="0.35">
      <c r="A169" s="275"/>
      <c r="B169" s="233" t="s">
        <v>859</v>
      </c>
      <c r="C169" s="52"/>
      <c r="D169" s="52"/>
      <c r="E169" s="52"/>
      <c r="F169" s="374"/>
      <c r="G169" s="52"/>
      <c r="H169" s="52"/>
      <c r="I169" s="52"/>
      <c r="J169" s="52"/>
    </row>
    <row r="170" spans="1:10" x14ac:dyDescent="0.35">
      <c r="A170" s="46">
        <v>43389</v>
      </c>
      <c r="B170" s="212" t="s">
        <v>860</v>
      </c>
      <c r="C170" s="212" t="s">
        <v>6</v>
      </c>
      <c r="D170" s="237" t="s">
        <v>6</v>
      </c>
      <c r="E170" s="237" t="s">
        <v>6</v>
      </c>
      <c r="F170" s="367" t="s">
        <v>6</v>
      </c>
      <c r="G170" s="212" t="s">
        <v>764</v>
      </c>
      <c r="H170" s="205" t="s">
        <v>441</v>
      </c>
      <c r="I170" s="50">
        <v>97586.25</v>
      </c>
      <c r="J170" s="216"/>
    </row>
    <row r="171" spans="1:10" x14ac:dyDescent="0.35">
      <c r="A171" s="237" t="s">
        <v>6</v>
      </c>
      <c r="B171" s="212" t="s">
        <v>802</v>
      </c>
      <c r="C171" s="212" t="s">
        <v>6</v>
      </c>
      <c r="D171" s="237" t="s">
        <v>6</v>
      </c>
      <c r="E171" s="237" t="s">
        <v>6</v>
      </c>
      <c r="F171" s="367" t="s">
        <v>6</v>
      </c>
      <c r="G171" s="237" t="s">
        <v>6</v>
      </c>
      <c r="H171" s="205" t="s">
        <v>6</v>
      </c>
      <c r="I171" s="199">
        <v>1350.86</v>
      </c>
      <c r="J171" s="216"/>
    </row>
    <row r="172" spans="1:10" x14ac:dyDescent="0.35">
      <c r="A172" s="46"/>
      <c r="B172" s="237" t="s">
        <v>158</v>
      </c>
      <c r="C172" s="237" t="s">
        <v>853</v>
      </c>
      <c r="D172" s="205" t="s">
        <v>285</v>
      </c>
      <c r="E172" s="239">
        <v>1350.86</v>
      </c>
      <c r="F172" s="373" t="s">
        <v>56</v>
      </c>
      <c r="G172" s="52"/>
      <c r="H172" s="52"/>
      <c r="I172" s="52"/>
      <c r="J172" s="52"/>
    </row>
    <row r="173" spans="1:10" x14ac:dyDescent="0.35">
      <c r="A173" s="237" t="s">
        <v>6</v>
      </c>
      <c r="B173" s="212" t="s">
        <v>644</v>
      </c>
      <c r="C173" s="212" t="s">
        <v>6</v>
      </c>
      <c r="D173" s="237" t="s">
        <v>6</v>
      </c>
      <c r="E173" s="237" t="s">
        <v>6</v>
      </c>
      <c r="F173" s="367" t="s">
        <v>6</v>
      </c>
      <c r="G173" s="237" t="s">
        <v>6</v>
      </c>
      <c r="H173" s="205" t="s">
        <v>6</v>
      </c>
      <c r="I173" s="216"/>
      <c r="J173" s="232">
        <v>98937.11</v>
      </c>
    </row>
    <row r="174" spans="1:10" x14ac:dyDescent="0.35">
      <c r="A174" s="46"/>
      <c r="B174" s="237" t="s">
        <v>609</v>
      </c>
      <c r="C174" s="52"/>
      <c r="D174" s="52"/>
      <c r="E174" s="52"/>
      <c r="F174" s="374"/>
      <c r="G174" s="52"/>
      <c r="H174" s="52"/>
      <c r="I174" s="52"/>
      <c r="J174" s="52"/>
    </row>
    <row r="175" spans="1:10" x14ac:dyDescent="0.35">
      <c r="A175" s="46"/>
      <c r="B175" s="237" t="s">
        <v>649</v>
      </c>
      <c r="C175" s="239">
        <v>97586.25</v>
      </c>
      <c r="D175" s="240" t="s">
        <v>60</v>
      </c>
      <c r="E175" s="52"/>
      <c r="F175" s="374"/>
      <c r="G175" s="52"/>
      <c r="H175" s="52"/>
      <c r="I175" s="52"/>
      <c r="J175" s="52"/>
    </row>
    <row r="176" spans="1:10" x14ac:dyDescent="0.35">
      <c r="A176" s="46"/>
      <c r="B176" s="237" t="s">
        <v>653</v>
      </c>
      <c r="C176" s="239">
        <v>1350.86</v>
      </c>
      <c r="D176" s="240" t="s">
        <v>60</v>
      </c>
      <c r="E176" s="52"/>
      <c r="F176" s="374"/>
      <c r="G176" s="52"/>
      <c r="H176" s="52"/>
      <c r="I176" s="52"/>
      <c r="J176" s="52"/>
    </row>
    <row r="177" spans="1:10" ht="48" x14ac:dyDescent="0.35">
      <c r="A177" s="275"/>
      <c r="B177" s="233" t="s">
        <v>861</v>
      </c>
      <c r="C177" s="52"/>
      <c r="D177" s="52"/>
      <c r="E177" s="52"/>
      <c r="F177" s="374"/>
      <c r="G177" s="52"/>
      <c r="H177" s="52"/>
      <c r="I177" s="52"/>
      <c r="J177" s="52"/>
    </row>
    <row r="178" spans="1:10" x14ac:dyDescent="0.35">
      <c r="A178" s="331">
        <v>43389</v>
      </c>
      <c r="B178" s="332" t="s">
        <v>862</v>
      </c>
      <c r="C178" s="332" t="s">
        <v>6</v>
      </c>
      <c r="D178" s="333" t="s">
        <v>6</v>
      </c>
      <c r="E178" s="333" t="s">
        <v>6</v>
      </c>
      <c r="F178" s="369" t="s">
        <v>6</v>
      </c>
      <c r="G178" s="332" t="s">
        <v>764</v>
      </c>
      <c r="H178" s="334" t="s">
        <v>445</v>
      </c>
      <c r="I178" s="335">
        <v>97586.25</v>
      </c>
      <c r="J178" s="336"/>
    </row>
    <row r="179" spans="1:10" x14ac:dyDescent="0.35">
      <c r="A179" s="331"/>
      <c r="B179" s="333" t="s">
        <v>53</v>
      </c>
      <c r="C179" s="333" t="s">
        <v>863</v>
      </c>
      <c r="D179" s="334" t="s">
        <v>864</v>
      </c>
      <c r="E179" s="338">
        <v>97586.25</v>
      </c>
      <c r="F179" s="375" t="s">
        <v>56</v>
      </c>
      <c r="G179" s="337"/>
      <c r="H179" s="337"/>
      <c r="I179" s="337"/>
      <c r="J179" s="337"/>
    </row>
    <row r="180" spans="1:10" x14ac:dyDescent="0.35">
      <c r="A180" s="333" t="s">
        <v>6</v>
      </c>
      <c r="B180" s="332" t="s">
        <v>865</v>
      </c>
      <c r="C180" s="332" t="s">
        <v>6</v>
      </c>
      <c r="D180" s="333" t="s">
        <v>6</v>
      </c>
      <c r="E180" s="333" t="s">
        <v>6</v>
      </c>
      <c r="F180" s="369" t="s">
        <v>6</v>
      </c>
      <c r="G180" s="333" t="s">
        <v>6</v>
      </c>
      <c r="H180" s="334" t="s">
        <v>6</v>
      </c>
      <c r="I180" s="336"/>
      <c r="J180" s="343">
        <v>97586.25</v>
      </c>
    </row>
    <row r="181" spans="1:10" ht="48" x14ac:dyDescent="0.35">
      <c r="A181" s="331"/>
      <c r="B181" s="345" t="s">
        <v>866</v>
      </c>
      <c r="C181" s="337"/>
      <c r="D181" s="337"/>
      <c r="E181" s="337"/>
      <c r="F181" s="376"/>
      <c r="G181" s="337"/>
      <c r="H181" s="337"/>
      <c r="I181" s="337"/>
      <c r="J181" s="337"/>
    </row>
    <row r="182" spans="1:10" x14ac:dyDescent="0.35">
      <c r="A182" s="292">
        <v>43389</v>
      </c>
      <c r="B182" s="246" t="s">
        <v>758</v>
      </c>
      <c r="C182" s="246" t="s">
        <v>6</v>
      </c>
      <c r="D182" s="265" t="s">
        <v>6</v>
      </c>
      <c r="E182" s="265" t="s">
        <v>6</v>
      </c>
      <c r="F182" s="371" t="s">
        <v>6</v>
      </c>
      <c r="G182" s="246" t="s">
        <v>764</v>
      </c>
      <c r="H182" s="250" t="s">
        <v>450</v>
      </c>
      <c r="I182" s="251">
        <v>2960601.92</v>
      </c>
      <c r="J182" s="252"/>
    </row>
    <row r="183" spans="1:10" x14ac:dyDescent="0.35">
      <c r="A183" s="265" t="s">
        <v>6</v>
      </c>
      <c r="B183" s="246" t="s">
        <v>644</v>
      </c>
      <c r="C183" s="246" t="s">
        <v>6</v>
      </c>
      <c r="D183" s="265" t="s">
        <v>6</v>
      </c>
      <c r="E183" s="265" t="s">
        <v>6</v>
      </c>
      <c r="F183" s="371" t="s">
        <v>6</v>
      </c>
      <c r="G183" s="265" t="s">
        <v>6</v>
      </c>
      <c r="H183" s="250" t="s">
        <v>6</v>
      </c>
      <c r="I183" s="252"/>
      <c r="J183" s="253">
        <v>1044134.87</v>
      </c>
    </row>
    <row r="184" spans="1:10" x14ac:dyDescent="0.35">
      <c r="A184" s="292"/>
      <c r="B184" s="265" t="s">
        <v>609</v>
      </c>
      <c r="C184" s="255"/>
      <c r="D184" s="255"/>
      <c r="E184" s="255"/>
      <c r="F184" s="378"/>
      <c r="G184" s="255"/>
      <c r="H184" s="255"/>
      <c r="I184" s="255"/>
      <c r="J184" s="255"/>
    </row>
    <row r="185" spans="1:10" x14ac:dyDescent="0.35">
      <c r="A185" s="292"/>
      <c r="B185" s="265" t="s">
        <v>617</v>
      </c>
      <c r="C185" s="257">
        <v>15126</v>
      </c>
      <c r="D185" s="258" t="s">
        <v>60</v>
      </c>
      <c r="E185" s="255"/>
      <c r="F185" s="378"/>
      <c r="G185" s="255"/>
      <c r="H185" s="255"/>
      <c r="I185" s="255"/>
      <c r="J185" s="255"/>
    </row>
    <row r="186" spans="1:10" x14ac:dyDescent="0.35">
      <c r="A186" s="292"/>
      <c r="B186" s="265" t="s">
        <v>610</v>
      </c>
      <c r="C186" s="257">
        <v>5000</v>
      </c>
      <c r="D186" s="258" t="s">
        <v>60</v>
      </c>
      <c r="E186" s="255"/>
      <c r="F186" s="378"/>
      <c r="G186" s="255"/>
      <c r="H186" s="255"/>
      <c r="I186" s="255"/>
      <c r="J186" s="255"/>
    </row>
    <row r="187" spans="1:10" x14ac:dyDescent="0.35">
      <c r="A187" s="292"/>
      <c r="B187" s="265" t="s">
        <v>613</v>
      </c>
      <c r="C187" s="257">
        <v>300</v>
      </c>
      <c r="D187" s="258" t="s">
        <v>60</v>
      </c>
      <c r="E187" s="255"/>
      <c r="F187" s="378"/>
      <c r="G187" s="255"/>
      <c r="H187" s="255"/>
      <c r="I187" s="255"/>
      <c r="J187" s="255"/>
    </row>
    <row r="188" spans="1:10" x14ac:dyDescent="0.35">
      <c r="A188" s="292"/>
      <c r="B188" s="265" t="s">
        <v>614</v>
      </c>
      <c r="C188" s="257">
        <v>1400</v>
      </c>
      <c r="D188" s="258" t="s">
        <v>60</v>
      </c>
      <c r="E188" s="255"/>
      <c r="F188" s="378"/>
      <c r="G188" s="255"/>
      <c r="H188" s="255"/>
      <c r="I188" s="255"/>
      <c r="J188" s="255"/>
    </row>
    <row r="189" spans="1:10" x14ac:dyDescent="0.35">
      <c r="A189" s="292"/>
      <c r="B189" s="265" t="s">
        <v>612</v>
      </c>
      <c r="C189" s="257">
        <v>3000</v>
      </c>
      <c r="D189" s="258" t="s">
        <v>60</v>
      </c>
      <c r="E189" s="255"/>
      <c r="F189" s="378"/>
      <c r="G189" s="255"/>
      <c r="H189" s="255"/>
      <c r="I189" s="255"/>
      <c r="J189" s="255"/>
    </row>
    <row r="190" spans="1:10" x14ac:dyDescent="0.35">
      <c r="A190" s="292"/>
      <c r="B190" s="265" t="s">
        <v>611</v>
      </c>
      <c r="C190" s="257">
        <v>750</v>
      </c>
      <c r="D190" s="258" t="s">
        <v>60</v>
      </c>
      <c r="E190" s="255"/>
      <c r="F190" s="378"/>
      <c r="G190" s="255"/>
      <c r="H190" s="255"/>
      <c r="I190" s="255"/>
      <c r="J190" s="255"/>
    </row>
    <row r="191" spans="1:10" x14ac:dyDescent="0.35">
      <c r="A191" s="292"/>
      <c r="B191" s="265" t="s">
        <v>650</v>
      </c>
      <c r="C191" s="257">
        <v>156145.81</v>
      </c>
      <c r="D191" s="258" t="s">
        <v>60</v>
      </c>
      <c r="E191" s="255"/>
      <c r="F191" s="378"/>
      <c r="G191" s="255"/>
      <c r="H191" s="255"/>
      <c r="I191" s="255"/>
      <c r="J191" s="255"/>
    </row>
    <row r="192" spans="1:10" x14ac:dyDescent="0.35">
      <c r="A192" s="292"/>
      <c r="B192" s="265" t="s">
        <v>646</v>
      </c>
      <c r="C192" s="257">
        <v>292758.76</v>
      </c>
      <c r="D192" s="258" t="s">
        <v>60</v>
      </c>
      <c r="E192" s="255"/>
      <c r="F192" s="378"/>
      <c r="G192" s="255"/>
      <c r="H192" s="255"/>
      <c r="I192" s="255"/>
      <c r="J192" s="255"/>
    </row>
    <row r="193" spans="1:10" x14ac:dyDescent="0.35">
      <c r="A193" s="292"/>
      <c r="B193" s="265" t="s">
        <v>652</v>
      </c>
      <c r="C193" s="257">
        <v>251.25</v>
      </c>
      <c r="D193" s="258" t="s">
        <v>60</v>
      </c>
      <c r="E193" s="255"/>
      <c r="F193" s="378"/>
      <c r="G193" s="255"/>
      <c r="H193" s="255"/>
      <c r="I193" s="255"/>
      <c r="J193" s="255"/>
    </row>
    <row r="194" spans="1:10" x14ac:dyDescent="0.35">
      <c r="A194" s="292"/>
      <c r="B194" s="265" t="s">
        <v>654</v>
      </c>
      <c r="C194" s="257">
        <v>30</v>
      </c>
      <c r="D194" s="258" t="s">
        <v>60</v>
      </c>
      <c r="E194" s="255"/>
      <c r="F194" s="378"/>
      <c r="G194" s="255"/>
      <c r="H194" s="255"/>
      <c r="I194" s="255"/>
      <c r="J194" s="255"/>
    </row>
    <row r="195" spans="1:10" x14ac:dyDescent="0.35">
      <c r="A195" s="292"/>
      <c r="B195" s="265" t="s">
        <v>647</v>
      </c>
      <c r="C195" s="257">
        <v>97586.25</v>
      </c>
      <c r="D195" s="258" t="s">
        <v>60</v>
      </c>
      <c r="E195" s="255"/>
      <c r="F195" s="378"/>
      <c r="G195" s="255"/>
      <c r="H195" s="255"/>
      <c r="I195" s="255"/>
      <c r="J195" s="255"/>
    </row>
    <row r="196" spans="1:10" x14ac:dyDescent="0.35">
      <c r="A196" s="292"/>
      <c r="B196" s="265" t="s">
        <v>655</v>
      </c>
      <c r="C196" s="257">
        <v>1150</v>
      </c>
      <c r="D196" s="258" t="s">
        <v>60</v>
      </c>
      <c r="E196" s="255"/>
      <c r="F196" s="378"/>
      <c r="G196" s="255"/>
      <c r="H196" s="255"/>
      <c r="I196" s="255"/>
      <c r="J196" s="255"/>
    </row>
    <row r="197" spans="1:10" x14ac:dyDescent="0.35">
      <c r="A197" s="292"/>
      <c r="B197" s="265" t="s">
        <v>648</v>
      </c>
      <c r="C197" s="257">
        <v>351310.51</v>
      </c>
      <c r="D197" s="258" t="s">
        <v>60</v>
      </c>
      <c r="E197" s="255"/>
      <c r="F197" s="378"/>
      <c r="G197" s="255"/>
      <c r="H197" s="255"/>
      <c r="I197" s="255"/>
      <c r="J197" s="255"/>
    </row>
    <row r="198" spans="1:10" x14ac:dyDescent="0.35">
      <c r="A198" s="292"/>
      <c r="B198" s="265" t="s">
        <v>651</v>
      </c>
      <c r="C198" s="257">
        <v>2026.29</v>
      </c>
      <c r="D198" s="258" t="s">
        <v>60</v>
      </c>
      <c r="E198" s="255"/>
      <c r="F198" s="378"/>
      <c r="G198" s="255"/>
      <c r="H198" s="255"/>
      <c r="I198" s="255"/>
      <c r="J198" s="255"/>
    </row>
    <row r="199" spans="1:10" x14ac:dyDescent="0.35">
      <c r="A199" s="292"/>
      <c r="B199" s="265" t="s">
        <v>855</v>
      </c>
      <c r="C199" s="257">
        <v>53000</v>
      </c>
      <c r="D199" s="258" t="s">
        <v>60</v>
      </c>
      <c r="E199" s="255"/>
      <c r="F199" s="378"/>
      <c r="G199" s="255"/>
      <c r="H199" s="255"/>
      <c r="I199" s="255"/>
      <c r="J199" s="255"/>
    </row>
    <row r="200" spans="1:10" x14ac:dyDescent="0.35">
      <c r="A200" s="292"/>
      <c r="B200" s="265" t="s">
        <v>852</v>
      </c>
      <c r="C200" s="257">
        <v>64300</v>
      </c>
      <c r="D200" s="258" t="s">
        <v>60</v>
      </c>
      <c r="E200" s="255"/>
      <c r="F200" s="378"/>
      <c r="G200" s="255"/>
      <c r="H200" s="255"/>
      <c r="I200" s="255"/>
      <c r="J200" s="255"/>
    </row>
    <row r="201" spans="1:10" x14ac:dyDescent="0.35">
      <c r="A201" s="265" t="s">
        <v>6</v>
      </c>
      <c r="B201" s="246" t="s">
        <v>867</v>
      </c>
      <c r="C201" s="246" t="s">
        <v>6</v>
      </c>
      <c r="D201" s="265" t="s">
        <v>6</v>
      </c>
      <c r="E201" s="265" t="s">
        <v>6</v>
      </c>
      <c r="F201" s="371" t="s">
        <v>6</v>
      </c>
      <c r="G201" s="265" t="s">
        <v>6</v>
      </c>
      <c r="H201" s="250" t="s">
        <v>6</v>
      </c>
      <c r="I201" s="252"/>
      <c r="J201" s="253">
        <v>1916467.05</v>
      </c>
    </row>
    <row r="202" spans="1:10" ht="60" x14ac:dyDescent="0.35">
      <c r="A202" s="293"/>
      <c r="B202" s="254" t="s">
        <v>762</v>
      </c>
      <c r="C202" s="255"/>
      <c r="D202" s="255"/>
      <c r="E202" s="255"/>
      <c r="F202" s="378"/>
      <c r="G202" s="255"/>
      <c r="H202" s="255"/>
      <c r="I202" s="255"/>
      <c r="J202" s="255"/>
    </row>
    <row r="203" spans="1:10" x14ac:dyDescent="0.35">
      <c r="A203" s="331">
        <v>43389</v>
      </c>
      <c r="B203" s="332" t="s">
        <v>488</v>
      </c>
      <c r="C203" s="332" t="s">
        <v>6</v>
      </c>
      <c r="D203" s="333" t="s">
        <v>6</v>
      </c>
      <c r="E203" s="333" t="s">
        <v>6</v>
      </c>
      <c r="F203" s="369" t="s">
        <v>6</v>
      </c>
      <c r="G203" s="332" t="s">
        <v>764</v>
      </c>
      <c r="H203" s="334" t="s">
        <v>454</v>
      </c>
      <c r="I203" s="335">
        <v>12197</v>
      </c>
      <c r="J203" s="336"/>
    </row>
    <row r="204" spans="1:10" x14ac:dyDescent="0.35">
      <c r="A204" s="331"/>
      <c r="B204" s="333" t="s">
        <v>490</v>
      </c>
      <c r="C204" s="337"/>
      <c r="D204" s="337"/>
      <c r="E204" s="337"/>
      <c r="F204" s="376"/>
      <c r="G204" s="337"/>
      <c r="H204" s="337"/>
      <c r="I204" s="337"/>
      <c r="J204" s="337"/>
    </row>
    <row r="205" spans="1:10" x14ac:dyDescent="0.35">
      <c r="A205" s="331"/>
      <c r="B205" s="333" t="s">
        <v>868</v>
      </c>
      <c r="C205" s="338">
        <v>12197</v>
      </c>
      <c r="D205" s="339" t="s">
        <v>56</v>
      </c>
      <c r="E205" s="337"/>
      <c r="F205" s="376"/>
      <c r="G205" s="337"/>
      <c r="H205" s="337"/>
      <c r="I205" s="337"/>
      <c r="J205" s="337"/>
    </row>
    <row r="206" spans="1:10" x14ac:dyDescent="0.35">
      <c r="A206" s="340" t="s">
        <v>6</v>
      </c>
      <c r="B206" s="332" t="s">
        <v>869</v>
      </c>
      <c r="C206" s="341" t="s">
        <v>6</v>
      </c>
      <c r="D206" s="340" t="s">
        <v>6</v>
      </c>
      <c r="E206" s="340" t="s">
        <v>6</v>
      </c>
      <c r="F206" s="372" t="s">
        <v>6</v>
      </c>
      <c r="G206" s="340" t="s">
        <v>6</v>
      </c>
      <c r="H206" s="342" t="s">
        <v>6</v>
      </c>
      <c r="I206" s="336"/>
      <c r="J206" s="343">
        <v>12197</v>
      </c>
    </row>
    <row r="207" spans="1:10" x14ac:dyDescent="0.35">
      <c r="A207" s="331"/>
      <c r="B207" s="333" t="s">
        <v>158</v>
      </c>
      <c r="C207" s="333" t="s">
        <v>870</v>
      </c>
      <c r="D207" s="334" t="s">
        <v>167</v>
      </c>
      <c r="E207" s="338">
        <v>12197</v>
      </c>
      <c r="F207" s="375" t="s">
        <v>60</v>
      </c>
      <c r="G207" s="337"/>
      <c r="H207" s="337"/>
      <c r="I207" s="337"/>
      <c r="J207" s="337"/>
    </row>
    <row r="208" spans="1:10" ht="48" x14ac:dyDescent="0.35">
      <c r="A208" s="344"/>
      <c r="B208" s="345" t="s">
        <v>871</v>
      </c>
      <c r="C208" s="337"/>
      <c r="D208" s="337"/>
      <c r="E208" s="337"/>
      <c r="F208" s="376"/>
      <c r="G208" s="337"/>
      <c r="H208" s="337"/>
      <c r="I208" s="337"/>
      <c r="J208" s="337"/>
    </row>
    <row r="209" spans="1:10" x14ac:dyDescent="0.35">
      <c r="A209" s="331">
        <v>43389</v>
      </c>
      <c r="B209" s="332" t="s">
        <v>488</v>
      </c>
      <c r="C209" s="332" t="s">
        <v>6</v>
      </c>
      <c r="D209" s="333" t="s">
        <v>6</v>
      </c>
      <c r="E209" s="333" t="s">
        <v>6</v>
      </c>
      <c r="F209" s="369" t="s">
        <v>6</v>
      </c>
      <c r="G209" s="332" t="s">
        <v>764</v>
      </c>
      <c r="H209" s="334" t="s">
        <v>459</v>
      </c>
      <c r="I209" s="335">
        <v>8311</v>
      </c>
      <c r="J209" s="336"/>
    </row>
    <row r="210" spans="1:10" x14ac:dyDescent="0.35">
      <c r="A210" s="331"/>
      <c r="B210" s="333" t="s">
        <v>490</v>
      </c>
      <c r="C210" s="337"/>
      <c r="D210" s="337"/>
      <c r="E210" s="337"/>
      <c r="F210" s="376"/>
      <c r="G210" s="337"/>
      <c r="H210" s="337"/>
      <c r="I210" s="337"/>
      <c r="J210" s="337"/>
    </row>
    <row r="211" spans="1:10" x14ac:dyDescent="0.35">
      <c r="A211" s="331"/>
      <c r="B211" s="333" t="s">
        <v>872</v>
      </c>
      <c r="C211" s="338">
        <v>8311</v>
      </c>
      <c r="D211" s="339" t="s">
        <v>56</v>
      </c>
      <c r="E211" s="337"/>
      <c r="F211" s="376"/>
      <c r="G211" s="337"/>
      <c r="H211" s="337"/>
      <c r="I211" s="337"/>
      <c r="J211" s="337"/>
    </row>
    <row r="212" spans="1:10" x14ac:dyDescent="0.35">
      <c r="A212" s="340" t="s">
        <v>6</v>
      </c>
      <c r="B212" s="332" t="s">
        <v>869</v>
      </c>
      <c r="C212" s="341" t="s">
        <v>6</v>
      </c>
      <c r="D212" s="340" t="s">
        <v>6</v>
      </c>
      <c r="E212" s="340" t="s">
        <v>6</v>
      </c>
      <c r="F212" s="372" t="s">
        <v>6</v>
      </c>
      <c r="G212" s="340" t="s">
        <v>6</v>
      </c>
      <c r="H212" s="342" t="s">
        <v>6</v>
      </c>
      <c r="I212" s="336"/>
      <c r="J212" s="343">
        <v>8311</v>
      </c>
    </row>
    <row r="213" spans="1:10" x14ac:dyDescent="0.35">
      <c r="A213" s="331"/>
      <c r="B213" s="333" t="s">
        <v>158</v>
      </c>
      <c r="C213" s="333" t="s">
        <v>870</v>
      </c>
      <c r="D213" s="334" t="s">
        <v>167</v>
      </c>
      <c r="E213" s="338">
        <v>8311</v>
      </c>
      <c r="F213" s="375" t="s">
        <v>60</v>
      </c>
      <c r="G213" s="337"/>
      <c r="H213" s="337"/>
      <c r="I213" s="337"/>
      <c r="J213" s="337"/>
    </row>
    <row r="214" spans="1:10" ht="48" x14ac:dyDescent="0.35">
      <c r="A214" s="344"/>
      <c r="B214" s="345" t="s">
        <v>873</v>
      </c>
      <c r="C214" s="337"/>
      <c r="D214" s="337"/>
      <c r="E214" s="337"/>
      <c r="F214" s="376"/>
      <c r="G214" s="337"/>
      <c r="H214" s="337"/>
      <c r="I214" s="337"/>
      <c r="J214" s="337"/>
    </row>
    <row r="215" spans="1:10" x14ac:dyDescent="0.35">
      <c r="A215" s="331">
        <v>43389</v>
      </c>
      <c r="B215" s="332" t="s">
        <v>488</v>
      </c>
      <c r="C215" s="332" t="s">
        <v>6</v>
      </c>
      <c r="D215" s="333" t="s">
        <v>6</v>
      </c>
      <c r="E215" s="333" t="s">
        <v>6</v>
      </c>
      <c r="F215" s="369" t="s">
        <v>6</v>
      </c>
      <c r="G215" s="332" t="s">
        <v>764</v>
      </c>
      <c r="H215" s="334" t="s">
        <v>464</v>
      </c>
      <c r="I215" s="335">
        <v>748</v>
      </c>
      <c r="J215" s="336"/>
    </row>
    <row r="216" spans="1:10" x14ac:dyDescent="0.35">
      <c r="A216" s="331"/>
      <c r="B216" s="333" t="s">
        <v>490</v>
      </c>
      <c r="C216" s="337"/>
      <c r="D216" s="337"/>
      <c r="E216" s="337"/>
      <c r="F216" s="376"/>
      <c r="G216" s="337"/>
      <c r="H216" s="337"/>
      <c r="I216" s="337"/>
      <c r="J216" s="337"/>
    </row>
    <row r="217" spans="1:10" x14ac:dyDescent="0.35">
      <c r="A217" s="331"/>
      <c r="B217" s="333" t="s">
        <v>874</v>
      </c>
      <c r="C217" s="338">
        <v>748</v>
      </c>
      <c r="D217" s="339" t="s">
        <v>56</v>
      </c>
      <c r="E217" s="337"/>
      <c r="F217" s="376"/>
      <c r="G217" s="337"/>
      <c r="H217" s="337"/>
      <c r="I217" s="337"/>
      <c r="J217" s="337"/>
    </row>
    <row r="218" spans="1:10" x14ac:dyDescent="0.35">
      <c r="A218" s="340" t="s">
        <v>6</v>
      </c>
      <c r="B218" s="332" t="s">
        <v>869</v>
      </c>
      <c r="C218" s="341" t="s">
        <v>6</v>
      </c>
      <c r="D218" s="340" t="s">
        <v>6</v>
      </c>
      <c r="E218" s="340" t="s">
        <v>6</v>
      </c>
      <c r="F218" s="372" t="s">
        <v>6</v>
      </c>
      <c r="G218" s="340" t="s">
        <v>6</v>
      </c>
      <c r="H218" s="342" t="s">
        <v>6</v>
      </c>
      <c r="I218" s="336"/>
      <c r="J218" s="343">
        <v>748</v>
      </c>
    </row>
    <row r="219" spans="1:10" x14ac:dyDescent="0.35">
      <c r="A219" s="331"/>
      <c r="B219" s="333" t="s">
        <v>158</v>
      </c>
      <c r="C219" s="333" t="s">
        <v>870</v>
      </c>
      <c r="D219" s="334" t="s">
        <v>167</v>
      </c>
      <c r="E219" s="338">
        <v>492</v>
      </c>
      <c r="F219" s="375" t="s">
        <v>60</v>
      </c>
      <c r="G219" s="337"/>
      <c r="H219" s="337"/>
      <c r="I219" s="337"/>
      <c r="J219" s="337"/>
    </row>
    <row r="220" spans="1:10" x14ac:dyDescent="0.35">
      <c r="A220" s="331"/>
      <c r="B220" s="333" t="s">
        <v>53</v>
      </c>
      <c r="C220" s="333" t="s">
        <v>697</v>
      </c>
      <c r="D220" s="334" t="s">
        <v>311</v>
      </c>
      <c r="E220" s="338">
        <v>256</v>
      </c>
      <c r="F220" s="375" t="s">
        <v>60</v>
      </c>
      <c r="G220" s="337"/>
      <c r="H220" s="337"/>
      <c r="I220" s="337"/>
      <c r="J220" s="337"/>
    </row>
    <row r="221" spans="1:10" ht="48" x14ac:dyDescent="0.35">
      <c r="A221" s="344"/>
      <c r="B221" s="345" t="s">
        <v>875</v>
      </c>
      <c r="C221" s="337"/>
      <c r="D221" s="337"/>
      <c r="E221" s="337"/>
      <c r="F221" s="376"/>
      <c r="G221" s="337"/>
      <c r="H221" s="337"/>
      <c r="I221" s="337"/>
      <c r="J221" s="337"/>
    </row>
    <row r="222" spans="1:10" x14ac:dyDescent="0.35">
      <c r="A222" s="46">
        <v>43391</v>
      </c>
      <c r="B222" s="212" t="s">
        <v>876</v>
      </c>
      <c r="C222" s="212" t="s">
        <v>6</v>
      </c>
      <c r="D222" s="237" t="s">
        <v>6</v>
      </c>
      <c r="E222" s="237" t="s">
        <v>6</v>
      </c>
      <c r="F222" s="367" t="s">
        <v>6</v>
      </c>
      <c r="G222" s="212" t="s">
        <v>764</v>
      </c>
      <c r="H222" s="205" t="s">
        <v>877</v>
      </c>
      <c r="I222" s="50">
        <v>3</v>
      </c>
      <c r="J222" s="216"/>
    </row>
    <row r="223" spans="1:10" x14ac:dyDescent="0.35">
      <c r="A223" s="46"/>
      <c r="B223" s="237" t="s">
        <v>158</v>
      </c>
      <c r="C223" s="237" t="s">
        <v>878</v>
      </c>
      <c r="D223" s="205" t="s">
        <v>6</v>
      </c>
      <c r="E223" s="239">
        <v>3</v>
      </c>
      <c r="F223" s="373" t="s">
        <v>56</v>
      </c>
      <c r="G223" s="52"/>
      <c r="H223" s="52"/>
      <c r="I223" s="52"/>
      <c r="J223" s="52"/>
    </row>
    <row r="224" spans="1:10" x14ac:dyDescent="0.35">
      <c r="A224" s="237" t="s">
        <v>6</v>
      </c>
      <c r="B224" s="212" t="s">
        <v>879</v>
      </c>
      <c r="C224" s="212" t="s">
        <v>6</v>
      </c>
      <c r="D224" s="237" t="s">
        <v>6</v>
      </c>
      <c r="E224" s="237" t="s">
        <v>6</v>
      </c>
      <c r="F224" s="367" t="s">
        <v>6</v>
      </c>
      <c r="G224" s="237" t="s">
        <v>6</v>
      </c>
      <c r="H224" s="205" t="s">
        <v>6</v>
      </c>
      <c r="I224" s="216"/>
      <c r="J224" s="232">
        <v>3</v>
      </c>
    </row>
    <row r="225" spans="1:10" x14ac:dyDescent="0.35">
      <c r="A225" s="46"/>
      <c r="B225" s="237" t="s">
        <v>158</v>
      </c>
      <c r="C225" s="237" t="s">
        <v>880</v>
      </c>
      <c r="D225" s="46">
        <v>43211</v>
      </c>
      <c r="E225" s="239">
        <v>3</v>
      </c>
      <c r="F225" s="373" t="s">
        <v>60</v>
      </c>
      <c r="G225" s="52"/>
      <c r="H225" s="52"/>
      <c r="I225" s="52"/>
      <c r="J225" s="52"/>
    </row>
    <row r="226" spans="1:10" ht="24" x14ac:dyDescent="0.35">
      <c r="A226" s="275"/>
      <c r="B226" s="233" t="s">
        <v>881</v>
      </c>
      <c r="C226" s="52"/>
      <c r="D226" s="52"/>
      <c r="E226" s="52"/>
      <c r="F226" s="374"/>
      <c r="G226" s="52"/>
      <c r="H226" s="52"/>
      <c r="I226" s="52"/>
      <c r="J226" s="52"/>
    </row>
    <row r="227" spans="1:10" x14ac:dyDescent="0.35">
      <c r="A227" s="46">
        <v>43394</v>
      </c>
      <c r="B227" s="212" t="s">
        <v>526</v>
      </c>
      <c r="C227" s="212" t="s">
        <v>6</v>
      </c>
      <c r="D227" s="237" t="s">
        <v>6</v>
      </c>
      <c r="E227" s="237" t="s">
        <v>6</v>
      </c>
      <c r="F227" s="367" t="s">
        <v>6</v>
      </c>
      <c r="G227" s="212" t="s">
        <v>764</v>
      </c>
      <c r="H227" s="205" t="s">
        <v>471</v>
      </c>
      <c r="I227" s="50">
        <v>78000</v>
      </c>
      <c r="J227" s="216"/>
    </row>
    <row r="228" spans="1:10" x14ac:dyDescent="0.35">
      <c r="A228" s="46"/>
      <c r="B228" s="237" t="s">
        <v>526</v>
      </c>
      <c r="C228" s="52"/>
      <c r="D228" s="52"/>
      <c r="E228" s="52"/>
      <c r="F228" s="374"/>
      <c r="G228" s="52"/>
      <c r="H228" s="52"/>
      <c r="I228" s="52"/>
      <c r="J228" s="52"/>
    </row>
    <row r="229" spans="1:10" x14ac:dyDescent="0.35">
      <c r="A229" s="46"/>
      <c r="B229" s="237" t="s">
        <v>528</v>
      </c>
      <c r="C229" s="239">
        <v>78000</v>
      </c>
      <c r="D229" s="240" t="s">
        <v>56</v>
      </c>
      <c r="E229" s="52"/>
      <c r="F229" s="374"/>
      <c r="G229" s="52"/>
      <c r="H229" s="52"/>
      <c r="I229" s="52"/>
      <c r="J229" s="52"/>
    </row>
    <row r="230" spans="1:10" x14ac:dyDescent="0.35">
      <c r="A230" s="241" t="s">
        <v>6</v>
      </c>
      <c r="B230" s="212" t="s">
        <v>689</v>
      </c>
      <c r="C230" s="242" t="s">
        <v>6</v>
      </c>
      <c r="D230" s="241" t="s">
        <v>6</v>
      </c>
      <c r="E230" s="241" t="s">
        <v>6</v>
      </c>
      <c r="F230" s="368" t="s">
        <v>6</v>
      </c>
      <c r="G230" s="241" t="s">
        <v>6</v>
      </c>
      <c r="H230" s="244" t="s">
        <v>6</v>
      </c>
      <c r="I230" s="216"/>
      <c r="J230" s="232">
        <v>78000</v>
      </c>
    </row>
    <row r="231" spans="1:10" x14ac:dyDescent="0.35">
      <c r="A231" s="46"/>
      <c r="B231" s="237" t="s">
        <v>53</v>
      </c>
      <c r="C231" s="237" t="s">
        <v>691</v>
      </c>
      <c r="D231" s="205" t="s">
        <v>6</v>
      </c>
      <c r="E231" s="239">
        <v>78000</v>
      </c>
      <c r="F231" s="373" t="s">
        <v>60</v>
      </c>
      <c r="G231" s="52"/>
      <c r="H231" s="52"/>
      <c r="I231" s="52"/>
      <c r="J231" s="52"/>
    </row>
    <row r="232" spans="1:10" ht="36" x14ac:dyDescent="0.35">
      <c r="A232" s="275"/>
      <c r="B232" s="233" t="s">
        <v>882</v>
      </c>
      <c r="C232" s="52"/>
      <c r="D232" s="52"/>
      <c r="E232" s="52"/>
      <c r="F232" s="374"/>
      <c r="G232" s="52"/>
      <c r="H232" s="52"/>
      <c r="I232" s="52"/>
      <c r="J232" s="52"/>
    </row>
    <row r="233" spans="1:10" x14ac:dyDescent="0.35">
      <c r="A233" s="46">
        <v>43394</v>
      </c>
      <c r="B233" s="212" t="s">
        <v>883</v>
      </c>
      <c r="C233" s="212" t="s">
        <v>6</v>
      </c>
      <c r="D233" s="237" t="s">
        <v>6</v>
      </c>
      <c r="E233" s="237" t="s">
        <v>6</v>
      </c>
      <c r="F233" s="367" t="s">
        <v>6</v>
      </c>
      <c r="G233" s="212" t="s">
        <v>764</v>
      </c>
      <c r="H233" s="205" t="s">
        <v>477</v>
      </c>
      <c r="I233" s="50">
        <v>76000</v>
      </c>
      <c r="J233" s="216"/>
    </row>
    <row r="234" spans="1:10" x14ac:dyDescent="0.35">
      <c r="A234" s="237" t="s">
        <v>6</v>
      </c>
      <c r="B234" s="212" t="s">
        <v>171</v>
      </c>
      <c r="C234" s="212" t="s">
        <v>6</v>
      </c>
      <c r="D234" s="237" t="s">
        <v>6</v>
      </c>
      <c r="E234" s="237" t="s">
        <v>6</v>
      </c>
      <c r="F234" s="367" t="s">
        <v>6</v>
      </c>
      <c r="G234" s="237" t="s">
        <v>6</v>
      </c>
      <c r="H234" s="205" t="s">
        <v>6</v>
      </c>
      <c r="I234" s="216"/>
      <c r="J234" s="232">
        <v>76000</v>
      </c>
    </row>
    <row r="235" spans="1:10" x14ac:dyDescent="0.35">
      <c r="A235" s="46"/>
      <c r="B235" s="237" t="s">
        <v>158</v>
      </c>
      <c r="C235" s="237" t="s">
        <v>173</v>
      </c>
      <c r="D235" s="205" t="s">
        <v>167</v>
      </c>
      <c r="E235" s="239">
        <v>76000</v>
      </c>
      <c r="F235" s="373" t="s">
        <v>60</v>
      </c>
      <c r="G235" s="52"/>
      <c r="H235" s="52"/>
      <c r="I235" s="52"/>
      <c r="J235" s="52"/>
    </row>
    <row r="236" spans="1:10" ht="60" x14ac:dyDescent="0.35">
      <c r="A236" s="275"/>
      <c r="B236" s="233" t="s">
        <v>884</v>
      </c>
      <c r="C236" s="52"/>
      <c r="D236" s="52"/>
      <c r="E236" s="52"/>
      <c r="F236" s="374"/>
      <c r="G236" s="52"/>
      <c r="H236" s="52"/>
      <c r="I236" s="52"/>
      <c r="J236" s="52"/>
    </row>
    <row r="237" spans="1:10" x14ac:dyDescent="0.35">
      <c r="A237" s="46">
        <v>43395</v>
      </c>
      <c r="B237" s="212" t="s">
        <v>885</v>
      </c>
      <c r="C237" s="212" t="s">
        <v>6</v>
      </c>
      <c r="D237" s="237" t="s">
        <v>6</v>
      </c>
      <c r="E237" s="237" t="s">
        <v>6</v>
      </c>
      <c r="F237" s="367" t="s">
        <v>6</v>
      </c>
      <c r="G237" s="212" t="s">
        <v>764</v>
      </c>
      <c r="H237" s="205" t="s">
        <v>481</v>
      </c>
      <c r="I237" s="50">
        <v>9368</v>
      </c>
      <c r="J237" s="216"/>
    </row>
    <row r="238" spans="1:10" x14ac:dyDescent="0.35">
      <c r="A238" s="46"/>
      <c r="B238" s="237" t="s">
        <v>886</v>
      </c>
      <c r="C238" s="52"/>
      <c r="D238" s="52"/>
      <c r="E238" s="52"/>
      <c r="F238" s="374"/>
      <c r="G238" s="52"/>
      <c r="H238" s="52"/>
      <c r="I238" s="52"/>
      <c r="J238" s="52"/>
    </row>
    <row r="239" spans="1:10" x14ac:dyDescent="0.35">
      <c r="A239" s="46"/>
      <c r="B239" s="237" t="s">
        <v>887</v>
      </c>
      <c r="C239" s="239">
        <v>9368</v>
      </c>
      <c r="D239" s="240" t="s">
        <v>56</v>
      </c>
      <c r="E239" s="52"/>
      <c r="F239" s="374"/>
      <c r="G239" s="52"/>
      <c r="H239" s="52"/>
      <c r="I239" s="52"/>
      <c r="J239" s="52"/>
    </row>
    <row r="240" spans="1:10" x14ac:dyDescent="0.35">
      <c r="A240" s="241" t="s">
        <v>6</v>
      </c>
      <c r="B240" s="212" t="s">
        <v>888</v>
      </c>
      <c r="C240" s="242" t="s">
        <v>6</v>
      </c>
      <c r="D240" s="241" t="s">
        <v>6</v>
      </c>
      <c r="E240" s="241" t="s">
        <v>6</v>
      </c>
      <c r="F240" s="368" t="s">
        <v>6</v>
      </c>
      <c r="G240" s="241" t="s">
        <v>6</v>
      </c>
      <c r="H240" s="244" t="s">
        <v>6</v>
      </c>
      <c r="I240" s="216"/>
      <c r="J240" s="232">
        <v>9368</v>
      </c>
    </row>
    <row r="241" spans="1:16" x14ac:dyDescent="0.35">
      <c r="A241" s="46"/>
      <c r="B241" s="237" t="s">
        <v>158</v>
      </c>
      <c r="C241" s="237" t="s">
        <v>889</v>
      </c>
      <c r="D241" s="205" t="s">
        <v>890</v>
      </c>
      <c r="E241" s="239">
        <v>9368</v>
      </c>
      <c r="F241" s="373" t="s">
        <v>60</v>
      </c>
      <c r="G241" s="52"/>
      <c r="H241" s="52"/>
      <c r="I241" s="52"/>
      <c r="J241" s="52"/>
    </row>
    <row r="242" spans="1:16" ht="72.5" thickBot="1" x14ac:dyDescent="0.4">
      <c r="A242" s="275"/>
      <c r="B242" s="233" t="s">
        <v>891</v>
      </c>
      <c r="C242" s="52"/>
      <c r="D242" s="52"/>
      <c r="E242" s="52"/>
      <c r="F242" s="374"/>
      <c r="G242" s="52"/>
      <c r="H242" s="52"/>
      <c r="I242" s="52"/>
      <c r="J242" s="52"/>
    </row>
    <row r="243" spans="1:16" x14ac:dyDescent="0.35">
      <c r="A243" s="331">
        <v>43396</v>
      </c>
      <c r="B243" s="332" t="s">
        <v>751</v>
      </c>
      <c r="C243" s="332" t="s">
        <v>6</v>
      </c>
      <c r="D243" s="333" t="s">
        <v>6</v>
      </c>
      <c r="E243" s="333" t="s">
        <v>6</v>
      </c>
      <c r="F243" s="369" t="s">
        <v>6</v>
      </c>
      <c r="G243" s="332" t="s">
        <v>764</v>
      </c>
      <c r="H243" s="334" t="s">
        <v>485</v>
      </c>
      <c r="I243" s="335">
        <v>510</v>
      </c>
      <c r="J243" s="336"/>
      <c r="M243" s="347"/>
      <c r="N243" s="347"/>
      <c r="O243" s="347"/>
      <c r="P243" s="347"/>
    </row>
    <row r="244" spans="1:16" x14ac:dyDescent="0.35">
      <c r="A244" s="331"/>
      <c r="B244" s="333" t="s">
        <v>490</v>
      </c>
      <c r="C244" s="337"/>
      <c r="D244" s="337"/>
      <c r="E244" s="337"/>
      <c r="F244" s="376"/>
      <c r="G244" s="337"/>
      <c r="H244" s="337"/>
      <c r="I244" s="337"/>
      <c r="J244" s="337"/>
      <c r="M244" s="348"/>
      <c r="N244" s="348"/>
      <c r="O244" s="348"/>
      <c r="P244" s="348"/>
    </row>
    <row r="245" spans="1:16" x14ac:dyDescent="0.35">
      <c r="A245" s="331"/>
      <c r="B245" s="333" t="s">
        <v>492</v>
      </c>
      <c r="C245" s="338">
        <v>450</v>
      </c>
      <c r="D245" s="339" t="s">
        <v>56</v>
      </c>
      <c r="E245" s="337"/>
      <c r="F245" s="376"/>
      <c r="G245" s="337"/>
      <c r="H245" s="337"/>
      <c r="I245" s="337"/>
      <c r="J245" s="337"/>
      <c r="M245" s="348"/>
      <c r="N245" s="348"/>
      <c r="O245" s="348"/>
      <c r="P245" s="348"/>
    </row>
    <row r="246" spans="1:16" x14ac:dyDescent="0.35">
      <c r="A246" s="331"/>
      <c r="B246" s="333" t="s">
        <v>684</v>
      </c>
      <c r="C246" s="338">
        <v>60</v>
      </c>
      <c r="D246" s="339" t="s">
        <v>56</v>
      </c>
      <c r="E246" s="337"/>
      <c r="F246" s="376"/>
      <c r="G246" s="337"/>
      <c r="H246" s="337"/>
      <c r="I246" s="337"/>
      <c r="J246" s="337"/>
      <c r="M246" s="348"/>
      <c r="N246" s="348"/>
      <c r="O246" s="348"/>
      <c r="P246" s="348"/>
    </row>
    <row r="247" spans="1:16" x14ac:dyDescent="0.35">
      <c r="A247" s="340" t="s">
        <v>6</v>
      </c>
      <c r="B247" s="332" t="s">
        <v>765</v>
      </c>
      <c r="C247" s="341" t="s">
        <v>6</v>
      </c>
      <c r="D247" s="340" t="s">
        <v>6</v>
      </c>
      <c r="E247" s="340" t="s">
        <v>6</v>
      </c>
      <c r="F247" s="372" t="s">
        <v>6</v>
      </c>
      <c r="G247" s="340" t="s">
        <v>6</v>
      </c>
      <c r="H247" s="342" t="s">
        <v>6</v>
      </c>
      <c r="I247" s="336"/>
      <c r="J247" s="343">
        <v>510</v>
      </c>
      <c r="M247" s="348"/>
      <c r="N247" s="348"/>
      <c r="O247" s="348"/>
      <c r="P247" s="348"/>
    </row>
    <row r="248" spans="1:16" ht="15" thickBot="1" x14ac:dyDescent="0.4">
      <c r="A248" s="331"/>
      <c r="B248" s="333" t="s">
        <v>158</v>
      </c>
      <c r="C248" s="333" t="s">
        <v>835</v>
      </c>
      <c r="D248" s="334" t="s">
        <v>533</v>
      </c>
      <c r="E248" s="338">
        <v>510</v>
      </c>
      <c r="F248" s="375" t="s">
        <v>60</v>
      </c>
      <c r="G248" s="337"/>
      <c r="H248" s="337"/>
      <c r="I248" s="337"/>
      <c r="J248" s="337"/>
      <c r="M248" s="349"/>
      <c r="N248" s="349"/>
      <c r="O248" s="349"/>
      <c r="P248" s="349"/>
    </row>
    <row r="249" spans="1:16" ht="48" x14ac:dyDescent="0.35">
      <c r="A249" s="344"/>
      <c r="B249" s="345" t="s">
        <v>892</v>
      </c>
      <c r="C249" s="337"/>
      <c r="D249" s="337"/>
      <c r="E249" s="337"/>
      <c r="F249" s="376"/>
      <c r="G249" s="337"/>
      <c r="H249" s="337"/>
      <c r="I249" s="337"/>
      <c r="J249" s="337"/>
    </row>
    <row r="250" spans="1:16" x14ac:dyDescent="0.35">
      <c r="A250" s="331">
        <v>43396</v>
      </c>
      <c r="B250" s="332" t="s">
        <v>567</v>
      </c>
      <c r="C250" s="332" t="s">
        <v>6</v>
      </c>
      <c r="D250" s="333" t="s">
        <v>6</v>
      </c>
      <c r="E250" s="333" t="s">
        <v>6</v>
      </c>
      <c r="F250" s="369" t="s">
        <v>6</v>
      </c>
      <c r="G250" s="332" t="s">
        <v>764</v>
      </c>
      <c r="H250" s="334" t="s">
        <v>489</v>
      </c>
      <c r="I250" s="335">
        <v>5543</v>
      </c>
      <c r="J250" s="336"/>
    </row>
    <row r="251" spans="1:16" x14ac:dyDescent="0.35">
      <c r="A251" s="331"/>
      <c r="B251" s="333" t="s">
        <v>490</v>
      </c>
      <c r="C251" s="337"/>
      <c r="D251" s="337"/>
      <c r="E251" s="337"/>
      <c r="F251" s="376"/>
      <c r="G251" s="337"/>
      <c r="H251" s="337"/>
      <c r="I251" s="337"/>
      <c r="J251" s="337"/>
    </row>
    <row r="252" spans="1:16" x14ac:dyDescent="0.35">
      <c r="A252" s="331"/>
      <c r="B252" s="333" t="s">
        <v>491</v>
      </c>
      <c r="C252" s="338">
        <v>5543</v>
      </c>
      <c r="D252" s="339" t="s">
        <v>56</v>
      </c>
      <c r="E252" s="337"/>
      <c r="F252" s="376"/>
      <c r="G252" s="337"/>
      <c r="H252" s="337"/>
      <c r="I252" s="337"/>
      <c r="J252" s="337"/>
    </row>
    <row r="253" spans="1:16" x14ac:dyDescent="0.35">
      <c r="A253" s="340" t="s">
        <v>6</v>
      </c>
      <c r="B253" s="332" t="s">
        <v>765</v>
      </c>
      <c r="C253" s="341" t="s">
        <v>6</v>
      </c>
      <c r="D253" s="340" t="s">
        <v>6</v>
      </c>
      <c r="E253" s="340" t="s">
        <v>6</v>
      </c>
      <c r="F253" s="372" t="s">
        <v>6</v>
      </c>
      <c r="G253" s="340" t="s">
        <v>6</v>
      </c>
      <c r="H253" s="342" t="s">
        <v>6</v>
      </c>
      <c r="I253" s="336"/>
      <c r="J253" s="343">
        <v>5543</v>
      </c>
    </row>
    <row r="254" spans="1:16" x14ac:dyDescent="0.35">
      <c r="A254" s="331"/>
      <c r="B254" s="333" t="s">
        <v>158</v>
      </c>
      <c r="C254" s="333" t="s">
        <v>586</v>
      </c>
      <c r="D254" s="334" t="s">
        <v>587</v>
      </c>
      <c r="E254" s="338">
        <v>2800</v>
      </c>
      <c r="F254" s="375" t="s">
        <v>60</v>
      </c>
      <c r="G254" s="337"/>
      <c r="H254" s="337"/>
      <c r="I254" s="337"/>
      <c r="J254" s="337"/>
    </row>
    <row r="255" spans="1:16" x14ac:dyDescent="0.35">
      <c r="A255" s="331"/>
      <c r="B255" s="333" t="s">
        <v>158</v>
      </c>
      <c r="C255" s="333" t="s">
        <v>835</v>
      </c>
      <c r="D255" s="334" t="s">
        <v>533</v>
      </c>
      <c r="E255" s="338">
        <v>2743</v>
      </c>
      <c r="F255" s="375" t="s">
        <v>60</v>
      </c>
      <c r="G255" s="337"/>
      <c r="H255" s="337"/>
      <c r="I255" s="337"/>
      <c r="J255" s="337"/>
    </row>
    <row r="256" spans="1:16" ht="48" x14ac:dyDescent="0.35">
      <c r="A256" s="344"/>
      <c r="B256" s="345" t="s">
        <v>893</v>
      </c>
      <c r="C256" s="337"/>
      <c r="D256" s="337"/>
      <c r="E256" s="337"/>
      <c r="F256" s="376"/>
      <c r="G256" s="337"/>
      <c r="H256" s="337"/>
      <c r="I256" s="337"/>
      <c r="J256" s="337"/>
    </row>
    <row r="257" spans="1:10" x14ac:dyDescent="0.35">
      <c r="A257" s="331">
        <v>43396</v>
      </c>
      <c r="B257" s="332" t="s">
        <v>567</v>
      </c>
      <c r="C257" s="332" t="s">
        <v>6</v>
      </c>
      <c r="D257" s="333" t="s">
        <v>6</v>
      </c>
      <c r="E257" s="333" t="s">
        <v>6</v>
      </c>
      <c r="F257" s="369" t="s">
        <v>6</v>
      </c>
      <c r="G257" s="332" t="s">
        <v>764</v>
      </c>
      <c r="H257" s="334" t="s">
        <v>495</v>
      </c>
      <c r="I257" s="335">
        <v>2553</v>
      </c>
      <c r="J257" s="336"/>
    </row>
    <row r="258" spans="1:10" x14ac:dyDescent="0.35">
      <c r="A258" s="331"/>
      <c r="B258" s="333" t="s">
        <v>490</v>
      </c>
      <c r="C258" s="337"/>
      <c r="D258" s="337"/>
      <c r="E258" s="337"/>
      <c r="F258" s="376"/>
      <c r="G258" s="337"/>
      <c r="H258" s="337"/>
      <c r="I258" s="337"/>
      <c r="J258" s="337"/>
    </row>
    <row r="259" spans="1:10" x14ac:dyDescent="0.35">
      <c r="A259" s="331"/>
      <c r="B259" s="333" t="s">
        <v>491</v>
      </c>
      <c r="C259" s="338">
        <v>2553</v>
      </c>
      <c r="D259" s="339" t="s">
        <v>56</v>
      </c>
      <c r="E259" s="337"/>
      <c r="F259" s="376"/>
      <c r="G259" s="337"/>
      <c r="H259" s="337"/>
      <c r="I259" s="337"/>
      <c r="J259" s="337"/>
    </row>
    <row r="260" spans="1:10" x14ac:dyDescent="0.35">
      <c r="A260" s="340" t="s">
        <v>6</v>
      </c>
      <c r="B260" s="332" t="s">
        <v>765</v>
      </c>
      <c r="C260" s="341" t="s">
        <v>6</v>
      </c>
      <c r="D260" s="340" t="s">
        <v>6</v>
      </c>
      <c r="E260" s="340" t="s">
        <v>6</v>
      </c>
      <c r="F260" s="372" t="s">
        <v>6</v>
      </c>
      <c r="G260" s="340" t="s">
        <v>6</v>
      </c>
      <c r="H260" s="342" t="s">
        <v>6</v>
      </c>
      <c r="I260" s="336"/>
      <c r="J260" s="343">
        <v>2553</v>
      </c>
    </row>
    <row r="261" spans="1:10" x14ac:dyDescent="0.35">
      <c r="A261" s="331"/>
      <c r="B261" s="333" t="s">
        <v>158</v>
      </c>
      <c r="C261" s="333" t="s">
        <v>835</v>
      </c>
      <c r="D261" s="334" t="s">
        <v>533</v>
      </c>
      <c r="E261" s="338">
        <v>2539</v>
      </c>
      <c r="F261" s="375" t="s">
        <v>60</v>
      </c>
      <c r="G261" s="337"/>
      <c r="H261" s="337"/>
      <c r="I261" s="337"/>
      <c r="J261" s="337"/>
    </row>
    <row r="262" spans="1:10" x14ac:dyDescent="0.35">
      <c r="A262" s="331"/>
      <c r="B262" s="333" t="s">
        <v>158</v>
      </c>
      <c r="C262" s="333" t="s">
        <v>894</v>
      </c>
      <c r="D262" s="334" t="s">
        <v>895</v>
      </c>
      <c r="E262" s="338">
        <v>14</v>
      </c>
      <c r="F262" s="375" t="s">
        <v>60</v>
      </c>
      <c r="G262" s="337"/>
      <c r="H262" s="337"/>
      <c r="I262" s="337"/>
      <c r="J262" s="337"/>
    </row>
    <row r="263" spans="1:10" ht="48" x14ac:dyDescent="0.35">
      <c r="A263" s="344"/>
      <c r="B263" s="345" t="s">
        <v>893</v>
      </c>
      <c r="C263" s="337"/>
      <c r="D263" s="337"/>
      <c r="E263" s="337"/>
      <c r="F263" s="376"/>
      <c r="G263" s="337"/>
      <c r="H263" s="337"/>
      <c r="I263" s="337"/>
      <c r="J263" s="337"/>
    </row>
    <row r="264" spans="1:10" x14ac:dyDescent="0.35">
      <c r="A264" s="46">
        <v>43396</v>
      </c>
      <c r="B264" s="212" t="s">
        <v>856</v>
      </c>
      <c r="C264" s="212" t="s">
        <v>6</v>
      </c>
      <c r="D264" s="237" t="s">
        <v>6</v>
      </c>
      <c r="E264" s="237" t="s">
        <v>6</v>
      </c>
      <c r="F264" s="367" t="s">
        <v>6</v>
      </c>
      <c r="G264" s="212" t="s">
        <v>764</v>
      </c>
      <c r="H264" s="205" t="s">
        <v>499</v>
      </c>
      <c r="I264" s="50">
        <v>3500</v>
      </c>
      <c r="J264" s="216"/>
    </row>
    <row r="265" spans="1:10" x14ac:dyDescent="0.35">
      <c r="A265" s="46"/>
      <c r="B265" s="237" t="s">
        <v>158</v>
      </c>
      <c r="C265" s="237" t="s">
        <v>857</v>
      </c>
      <c r="D265" s="205" t="s">
        <v>285</v>
      </c>
      <c r="E265" s="239">
        <v>3500</v>
      </c>
      <c r="F265" s="373" t="s">
        <v>56</v>
      </c>
      <c r="G265" s="52"/>
      <c r="H265" s="52"/>
      <c r="I265" s="52"/>
      <c r="J265" s="52"/>
    </row>
    <row r="266" spans="1:10" x14ac:dyDescent="0.35">
      <c r="A266" s="237" t="s">
        <v>6</v>
      </c>
      <c r="B266" s="212" t="s">
        <v>816</v>
      </c>
      <c r="C266" s="212" t="s">
        <v>6</v>
      </c>
      <c r="D266" s="237" t="s">
        <v>6</v>
      </c>
      <c r="E266" s="237" t="s">
        <v>6</v>
      </c>
      <c r="F266" s="367" t="s">
        <v>6</v>
      </c>
      <c r="G266" s="237" t="s">
        <v>6</v>
      </c>
      <c r="H266" s="205" t="s">
        <v>6</v>
      </c>
      <c r="I266" s="216"/>
      <c r="J266" s="232">
        <v>3500</v>
      </c>
    </row>
    <row r="267" spans="1:10" x14ac:dyDescent="0.35">
      <c r="A267" s="46"/>
      <c r="B267" s="237" t="s">
        <v>158</v>
      </c>
      <c r="C267" s="237" t="s">
        <v>545</v>
      </c>
      <c r="D267" s="205" t="s">
        <v>546</v>
      </c>
      <c r="E267" s="239">
        <v>3276</v>
      </c>
      <c r="F267" s="373" t="s">
        <v>60</v>
      </c>
      <c r="G267" s="52"/>
      <c r="H267" s="52"/>
      <c r="I267" s="52"/>
      <c r="J267" s="52"/>
    </row>
    <row r="268" spans="1:10" x14ac:dyDescent="0.35">
      <c r="A268" s="46"/>
      <c r="B268" s="237" t="s">
        <v>53</v>
      </c>
      <c r="C268" s="237" t="s">
        <v>748</v>
      </c>
      <c r="D268" s="205" t="s">
        <v>55</v>
      </c>
      <c r="E268" s="239">
        <v>224</v>
      </c>
      <c r="F268" s="373" t="s">
        <v>60</v>
      </c>
      <c r="G268" s="52"/>
      <c r="H268" s="52"/>
      <c r="I268" s="52"/>
      <c r="J268" s="52"/>
    </row>
    <row r="269" spans="1:10" ht="48" x14ac:dyDescent="0.35">
      <c r="A269" s="275"/>
      <c r="B269" s="233" t="s">
        <v>896</v>
      </c>
      <c r="C269" s="52"/>
      <c r="D269" s="52"/>
      <c r="E269" s="52"/>
      <c r="F269" s="374"/>
      <c r="G269" s="52"/>
      <c r="H269" s="52"/>
      <c r="I269" s="52"/>
      <c r="J269" s="52"/>
    </row>
    <row r="270" spans="1:10" x14ac:dyDescent="0.35">
      <c r="A270" s="331">
        <v>43398</v>
      </c>
      <c r="B270" s="332" t="s">
        <v>567</v>
      </c>
      <c r="C270" s="332" t="s">
        <v>6</v>
      </c>
      <c r="D270" s="333" t="s">
        <v>6</v>
      </c>
      <c r="E270" s="333" t="s">
        <v>6</v>
      </c>
      <c r="F270" s="369" t="s">
        <v>6</v>
      </c>
      <c r="G270" s="332" t="s">
        <v>764</v>
      </c>
      <c r="H270" s="334" t="s">
        <v>504</v>
      </c>
      <c r="I270" s="335">
        <v>2079</v>
      </c>
      <c r="J270" s="336"/>
    </row>
    <row r="271" spans="1:10" x14ac:dyDescent="0.35">
      <c r="A271" s="331"/>
      <c r="B271" s="333" t="s">
        <v>490</v>
      </c>
      <c r="C271" s="337"/>
      <c r="D271" s="337"/>
      <c r="E271" s="337"/>
      <c r="F271" s="376"/>
      <c r="G271" s="337"/>
      <c r="H271" s="337"/>
      <c r="I271" s="337"/>
      <c r="J271" s="337"/>
    </row>
    <row r="272" spans="1:10" x14ac:dyDescent="0.35">
      <c r="A272" s="331"/>
      <c r="B272" s="333" t="s">
        <v>496</v>
      </c>
      <c r="C272" s="338">
        <v>2079</v>
      </c>
      <c r="D272" s="339" t="s">
        <v>56</v>
      </c>
      <c r="E272" s="337"/>
      <c r="F272" s="376"/>
      <c r="G272" s="337"/>
      <c r="H272" s="337"/>
      <c r="I272" s="337"/>
      <c r="J272" s="337"/>
    </row>
    <row r="273" spans="1:10" x14ac:dyDescent="0.35">
      <c r="A273" s="340" t="s">
        <v>6</v>
      </c>
      <c r="B273" s="332" t="s">
        <v>765</v>
      </c>
      <c r="C273" s="341" t="s">
        <v>6</v>
      </c>
      <c r="D273" s="340" t="s">
        <v>6</v>
      </c>
      <c r="E273" s="340" t="s">
        <v>6</v>
      </c>
      <c r="F273" s="372" t="s">
        <v>6</v>
      </c>
      <c r="G273" s="340" t="s">
        <v>6</v>
      </c>
      <c r="H273" s="342" t="s">
        <v>6</v>
      </c>
      <c r="I273" s="336"/>
      <c r="J273" s="343">
        <v>2079</v>
      </c>
    </row>
    <row r="274" spans="1:10" x14ac:dyDescent="0.35">
      <c r="A274" s="331"/>
      <c r="B274" s="333" t="s">
        <v>158</v>
      </c>
      <c r="C274" s="333" t="s">
        <v>755</v>
      </c>
      <c r="D274" s="334" t="s">
        <v>422</v>
      </c>
      <c r="E274" s="338">
        <v>2079</v>
      </c>
      <c r="F274" s="375" t="s">
        <v>60</v>
      </c>
      <c r="G274" s="337"/>
      <c r="H274" s="337"/>
      <c r="I274" s="337"/>
      <c r="J274" s="337"/>
    </row>
    <row r="275" spans="1:10" ht="48" x14ac:dyDescent="0.35">
      <c r="A275" s="344"/>
      <c r="B275" s="345" t="s">
        <v>897</v>
      </c>
      <c r="C275" s="337"/>
      <c r="D275" s="337"/>
      <c r="E275" s="337"/>
      <c r="F275" s="376"/>
      <c r="G275" s="337"/>
      <c r="H275" s="337"/>
      <c r="I275" s="337"/>
      <c r="J275" s="337"/>
    </row>
    <row r="276" spans="1:10" x14ac:dyDescent="0.35">
      <c r="A276" s="331">
        <v>43398</v>
      </c>
      <c r="B276" s="332" t="s">
        <v>567</v>
      </c>
      <c r="C276" s="332" t="s">
        <v>6</v>
      </c>
      <c r="D276" s="333" t="s">
        <v>6</v>
      </c>
      <c r="E276" s="333" t="s">
        <v>6</v>
      </c>
      <c r="F276" s="369" t="s">
        <v>6</v>
      </c>
      <c r="G276" s="332" t="s">
        <v>764</v>
      </c>
      <c r="H276" s="334" t="s">
        <v>508</v>
      </c>
      <c r="I276" s="335">
        <v>200</v>
      </c>
      <c r="J276" s="336"/>
    </row>
    <row r="277" spans="1:10" x14ac:dyDescent="0.35">
      <c r="A277" s="331"/>
      <c r="B277" s="333" t="s">
        <v>490</v>
      </c>
      <c r="C277" s="337"/>
      <c r="D277" s="337"/>
      <c r="E277" s="337"/>
      <c r="F277" s="376"/>
      <c r="G277" s="337"/>
      <c r="H277" s="337"/>
      <c r="I277" s="337"/>
      <c r="J277" s="337"/>
    </row>
    <row r="278" spans="1:10" x14ac:dyDescent="0.35">
      <c r="A278" s="331"/>
      <c r="B278" s="333" t="s">
        <v>492</v>
      </c>
      <c r="C278" s="338">
        <v>200</v>
      </c>
      <c r="D278" s="339" t="s">
        <v>56</v>
      </c>
      <c r="E278" s="337"/>
      <c r="F278" s="376"/>
      <c r="G278" s="337"/>
      <c r="H278" s="337"/>
      <c r="I278" s="337"/>
      <c r="J278" s="337"/>
    </row>
    <row r="279" spans="1:10" x14ac:dyDescent="0.35">
      <c r="A279" s="340" t="s">
        <v>6</v>
      </c>
      <c r="B279" s="332" t="s">
        <v>765</v>
      </c>
      <c r="C279" s="341" t="s">
        <v>6</v>
      </c>
      <c r="D279" s="340" t="s">
        <v>6</v>
      </c>
      <c r="E279" s="340" t="s">
        <v>6</v>
      </c>
      <c r="F279" s="372" t="s">
        <v>6</v>
      </c>
      <c r="G279" s="340" t="s">
        <v>6</v>
      </c>
      <c r="H279" s="342" t="s">
        <v>6</v>
      </c>
      <c r="I279" s="336"/>
      <c r="J279" s="343">
        <v>200</v>
      </c>
    </row>
    <row r="280" spans="1:10" x14ac:dyDescent="0.35">
      <c r="A280" s="331"/>
      <c r="B280" s="333" t="s">
        <v>158</v>
      </c>
      <c r="C280" s="333" t="s">
        <v>755</v>
      </c>
      <c r="D280" s="334" t="s">
        <v>422</v>
      </c>
      <c r="E280" s="338">
        <v>200</v>
      </c>
      <c r="F280" s="375" t="s">
        <v>60</v>
      </c>
      <c r="G280" s="337"/>
      <c r="H280" s="337"/>
      <c r="I280" s="337"/>
      <c r="J280" s="337"/>
    </row>
    <row r="281" spans="1:10" ht="60" x14ac:dyDescent="0.35">
      <c r="A281" s="344"/>
      <c r="B281" s="345" t="s">
        <v>898</v>
      </c>
      <c r="C281" s="337"/>
      <c r="D281" s="337"/>
      <c r="E281" s="337"/>
      <c r="F281" s="376"/>
      <c r="G281" s="337"/>
      <c r="H281" s="337"/>
      <c r="I281" s="337"/>
      <c r="J281" s="337"/>
    </row>
    <row r="282" spans="1:10" x14ac:dyDescent="0.35">
      <c r="A282" s="46">
        <v>43398</v>
      </c>
      <c r="B282" s="212" t="s">
        <v>663</v>
      </c>
      <c r="C282" s="212" t="s">
        <v>6</v>
      </c>
      <c r="D282" s="237" t="s">
        <v>6</v>
      </c>
      <c r="E282" s="237" t="s">
        <v>6</v>
      </c>
      <c r="F282" s="367" t="s">
        <v>6</v>
      </c>
      <c r="G282" s="212" t="s">
        <v>764</v>
      </c>
      <c r="H282" s="205" t="s">
        <v>511</v>
      </c>
      <c r="I282" s="50">
        <v>14545</v>
      </c>
      <c r="J282" s="216"/>
    </row>
    <row r="283" spans="1:10" x14ac:dyDescent="0.35">
      <c r="A283" s="237" t="s">
        <v>6</v>
      </c>
      <c r="B283" s="212" t="s">
        <v>899</v>
      </c>
      <c r="C283" s="212" t="s">
        <v>6</v>
      </c>
      <c r="D283" s="237" t="s">
        <v>6</v>
      </c>
      <c r="E283" s="237" t="s">
        <v>6</v>
      </c>
      <c r="F283" s="367" t="s">
        <v>6</v>
      </c>
      <c r="G283" s="237" t="s">
        <v>6</v>
      </c>
      <c r="H283" s="205" t="s">
        <v>6</v>
      </c>
      <c r="I283" s="216"/>
      <c r="J283" s="232">
        <v>14545</v>
      </c>
    </row>
    <row r="284" spans="1:10" x14ac:dyDescent="0.35">
      <c r="A284" s="46"/>
      <c r="B284" s="237" t="s">
        <v>158</v>
      </c>
      <c r="C284" s="237" t="s">
        <v>900</v>
      </c>
      <c r="D284" s="205" t="s">
        <v>901</v>
      </c>
      <c r="E284" s="239">
        <v>9610</v>
      </c>
      <c r="F284" s="373" t="s">
        <v>60</v>
      </c>
      <c r="G284" s="52"/>
      <c r="H284" s="52"/>
      <c r="I284" s="52"/>
      <c r="J284" s="52"/>
    </row>
    <row r="285" spans="1:10" x14ac:dyDescent="0.35">
      <c r="A285" s="46"/>
      <c r="B285" s="237" t="s">
        <v>158</v>
      </c>
      <c r="C285" s="237" t="s">
        <v>902</v>
      </c>
      <c r="D285" s="205" t="s">
        <v>798</v>
      </c>
      <c r="E285" s="239">
        <v>4935</v>
      </c>
      <c r="F285" s="373" t="s">
        <v>60</v>
      </c>
      <c r="G285" s="52"/>
      <c r="H285" s="52"/>
      <c r="I285" s="52"/>
      <c r="J285" s="52"/>
    </row>
    <row r="286" spans="1:10" ht="48" x14ac:dyDescent="0.35">
      <c r="A286" s="275"/>
      <c r="B286" s="233" t="s">
        <v>903</v>
      </c>
      <c r="C286" s="52"/>
      <c r="D286" s="52"/>
      <c r="E286" s="52"/>
      <c r="F286" s="374"/>
      <c r="G286" s="52"/>
      <c r="H286" s="52"/>
      <c r="I286" s="52"/>
      <c r="J286" s="52"/>
    </row>
    <row r="287" spans="1:10" x14ac:dyDescent="0.35">
      <c r="A287" s="46">
        <v>43398</v>
      </c>
      <c r="B287" s="212" t="s">
        <v>663</v>
      </c>
      <c r="C287" s="212" t="s">
        <v>6</v>
      </c>
      <c r="D287" s="237" t="s">
        <v>6</v>
      </c>
      <c r="E287" s="237" t="s">
        <v>6</v>
      </c>
      <c r="F287" s="367" t="s">
        <v>6</v>
      </c>
      <c r="G287" s="212" t="s">
        <v>764</v>
      </c>
      <c r="H287" s="205" t="s">
        <v>514</v>
      </c>
      <c r="I287" s="50">
        <v>5805</v>
      </c>
      <c r="J287" s="216"/>
    </row>
    <row r="288" spans="1:10" x14ac:dyDescent="0.35">
      <c r="A288" s="237" t="s">
        <v>6</v>
      </c>
      <c r="B288" s="212" t="s">
        <v>824</v>
      </c>
      <c r="C288" s="212" t="s">
        <v>6</v>
      </c>
      <c r="D288" s="237" t="s">
        <v>6</v>
      </c>
      <c r="E288" s="237" t="s">
        <v>6</v>
      </c>
      <c r="F288" s="367" t="s">
        <v>6</v>
      </c>
      <c r="G288" s="237" t="s">
        <v>6</v>
      </c>
      <c r="H288" s="205" t="s">
        <v>6</v>
      </c>
      <c r="I288" s="216"/>
      <c r="J288" s="232">
        <v>5805</v>
      </c>
    </row>
    <row r="289" spans="1:10" x14ac:dyDescent="0.35">
      <c r="A289" s="46"/>
      <c r="B289" s="237" t="s">
        <v>158</v>
      </c>
      <c r="C289" s="237" t="s">
        <v>482</v>
      </c>
      <c r="D289" s="205" t="s">
        <v>55</v>
      </c>
      <c r="E289" s="239">
        <v>2304</v>
      </c>
      <c r="F289" s="373" t="s">
        <v>60</v>
      </c>
      <c r="G289" s="52"/>
      <c r="H289" s="52"/>
      <c r="I289" s="52"/>
      <c r="J289" s="52"/>
    </row>
    <row r="290" spans="1:10" x14ac:dyDescent="0.35">
      <c r="A290" s="46"/>
      <c r="B290" s="237" t="s">
        <v>158</v>
      </c>
      <c r="C290" s="237" t="s">
        <v>672</v>
      </c>
      <c r="D290" s="205" t="s">
        <v>299</v>
      </c>
      <c r="E290" s="239">
        <v>3501</v>
      </c>
      <c r="F290" s="373" t="s">
        <v>60</v>
      </c>
      <c r="G290" s="52"/>
      <c r="H290" s="52"/>
      <c r="I290" s="52"/>
      <c r="J290" s="52"/>
    </row>
    <row r="291" spans="1:10" ht="48" x14ac:dyDescent="0.35">
      <c r="A291" s="275"/>
      <c r="B291" s="233" t="s">
        <v>904</v>
      </c>
      <c r="C291" s="52"/>
      <c r="D291" s="52"/>
      <c r="E291" s="52"/>
      <c r="F291" s="374"/>
      <c r="G291" s="52"/>
      <c r="H291" s="52"/>
      <c r="I291" s="52"/>
      <c r="J291" s="52"/>
    </row>
    <row r="292" spans="1:10" x14ac:dyDescent="0.35">
      <c r="A292" s="46">
        <v>43400</v>
      </c>
      <c r="B292" s="212" t="s">
        <v>905</v>
      </c>
      <c r="C292" s="212" t="s">
        <v>6</v>
      </c>
      <c r="D292" s="237" t="s">
        <v>6</v>
      </c>
      <c r="E292" s="237" t="s">
        <v>6</v>
      </c>
      <c r="F292" s="367" t="s">
        <v>6</v>
      </c>
      <c r="G292" s="212" t="s">
        <v>764</v>
      </c>
      <c r="H292" s="205" t="s">
        <v>517</v>
      </c>
      <c r="I292" s="50">
        <v>1899.95</v>
      </c>
      <c r="J292" s="216"/>
    </row>
    <row r="293" spans="1:10" x14ac:dyDescent="0.35">
      <c r="A293" s="46"/>
      <c r="B293" s="237" t="s">
        <v>53</v>
      </c>
      <c r="C293" s="237" t="s">
        <v>906</v>
      </c>
      <c r="D293" s="205" t="s">
        <v>6</v>
      </c>
      <c r="E293" s="239">
        <v>1899.95</v>
      </c>
      <c r="F293" s="373" t="s">
        <v>56</v>
      </c>
      <c r="G293" s="52"/>
      <c r="H293" s="52"/>
      <c r="I293" s="52"/>
      <c r="J293" s="52"/>
    </row>
    <row r="294" spans="1:10" x14ac:dyDescent="0.35">
      <c r="A294" s="237" t="s">
        <v>6</v>
      </c>
      <c r="B294" s="212" t="s">
        <v>907</v>
      </c>
      <c r="C294" s="212" t="s">
        <v>6</v>
      </c>
      <c r="D294" s="237" t="s">
        <v>6</v>
      </c>
      <c r="E294" s="237" t="s">
        <v>6</v>
      </c>
      <c r="F294" s="367" t="s">
        <v>6</v>
      </c>
      <c r="G294" s="237" t="s">
        <v>6</v>
      </c>
      <c r="H294" s="205" t="s">
        <v>6</v>
      </c>
      <c r="I294" s="216"/>
      <c r="J294" s="232">
        <v>1899.95</v>
      </c>
    </row>
    <row r="295" spans="1:10" x14ac:dyDescent="0.35">
      <c r="A295" s="46"/>
      <c r="B295" s="237" t="s">
        <v>158</v>
      </c>
      <c r="C295" s="237" t="s">
        <v>908</v>
      </c>
      <c r="D295" s="46">
        <v>42686</v>
      </c>
      <c r="E295" s="239">
        <v>1899.95</v>
      </c>
      <c r="F295" s="373" t="s">
        <v>60</v>
      </c>
      <c r="G295" s="52"/>
      <c r="H295" s="52"/>
      <c r="I295" s="52"/>
      <c r="J295" s="52"/>
    </row>
    <row r="296" spans="1:10" ht="36" x14ac:dyDescent="0.35">
      <c r="A296" s="275"/>
      <c r="B296" s="233" t="s">
        <v>909</v>
      </c>
      <c r="C296" s="52"/>
      <c r="D296" s="52"/>
      <c r="E296" s="52"/>
      <c r="F296" s="374"/>
      <c r="G296" s="52"/>
      <c r="H296" s="52"/>
      <c r="I296" s="52"/>
      <c r="J296" s="52"/>
    </row>
    <row r="297" spans="1:10" x14ac:dyDescent="0.35">
      <c r="A297" s="331">
        <v>43401</v>
      </c>
      <c r="B297" s="332" t="s">
        <v>567</v>
      </c>
      <c r="C297" s="332" t="s">
        <v>6</v>
      </c>
      <c r="D297" s="333" t="s">
        <v>6</v>
      </c>
      <c r="E297" s="333" t="s">
        <v>6</v>
      </c>
      <c r="F297" s="369" t="s">
        <v>6</v>
      </c>
      <c r="G297" s="332" t="s">
        <v>764</v>
      </c>
      <c r="H297" s="334" t="s">
        <v>522</v>
      </c>
      <c r="I297" s="335">
        <v>160</v>
      </c>
      <c r="J297" s="336"/>
    </row>
    <row r="298" spans="1:10" x14ac:dyDescent="0.35">
      <c r="A298" s="331"/>
      <c r="B298" s="333" t="s">
        <v>490</v>
      </c>
      <c r="C298" s="337"/>
      <c r="D298" s="337"/>
      <c r="E298" s="337"/>
      <c r="F298" s="376"/>
      <c r="G298" s="337"/>
      <c r="H298" s="337"/>
      <c r="I298" s="337"/>
      <c r="J298" s="337"/>
    </row>
    <row r="299" spans="1:10" x14ac:dyDescent="0.35">
      <c r="A299" s="331"/>
      <c r="B299" s="333" t="s">
        <v>910</v>
      </c>
      <c r="C299" s="338">
        <v>160</v>
      </c>
      <c r="D299" s="339" t="s">
        <v>56</v>
      </c>
      <c r="E299" s="337"/>
      <c r="F299" s="376"/>
      <c r="G299" s="337"/>
      <c r="H299" s="337"/>
      <c r="I299" s="337"/>
      <c r="J299" s="337"/>
    </row>
    <row r="300" spans="1:10" x14ac:dyDescent="0.35">
      <c r="A300" s="340" t="s">
        <v>6</v>
      </c>
      <c r="B300" s="332" t="s">
        <v>765</v>
      </c>
      <c r="C300" s="341" t="s">
        <v>6</v>
      </c>
      <c r="D300" s="340" t="s">
        <v>6</v>
      </c>
      <c r="E300" s="340" t="s">
        <v>6</v>
      </c>
      <c r="F300" s="372" t="s">
        <v>6</v>
      </c>
      <c r="G300" s="340" t="s">
        <v>6</v>
      </c>
      <c r="H300" s="342" t="s">
        <v>6</v>
      </c>
      <c r="I300" s="336"/>
      <c r="J300" s="343">
        <v>160</v>
      </c>
    </row>
    <row r="301" spans="1:10" x14ac:dyDescent="0.35">
      <c r="A301" s="331"/>
      <c r="B301" s="333" t="s">
        <v>158</v>
      </c>
      <c r="C301" s="333" t="s">
        <v>755</v>
      </c>
      <c r="D301" s="334" t="s">
        <v>422</v>
      </c>
      <c r="E301" s="338">
        <v>160</v>
      </c>
      <c r="F301" s="375" t="s">
        <v>60</v>
      </c>
      <c r="G301" s="337"/>
      <c r="H301" s="337"/>
      <c r="I301" s="337"/>
      <c r="J301" s="337"/>
    </row>
    <row r="302" spans="1:10" ht="60" x14ac:dyDescent="0.35">
      <c r="A302" s="344"/>
      <c r="B302" s="345" t="s">
        <v>911</v>
      </c>
      <c r="C302" s="337"/>
      <c r="D302" s="337"/>
      <c r="E302" s="337"/>
      <c r="F302" s="376"/>
      <c r="G302" s="337"/>
      <c r="H302" s="337"/>
      <c r="I302" s="337"/>
      <c r="J302" s="337"/>
    </row>
    <row r="303" spans="1:10" x14ac:dyDescent="0.35">
      <c r="A303" s="46">
        <v>43401</v>
      </c>
      <c r="B303" s="212" t="s">
        <v>912</v>
      </c>
      <c r="C303" s="212" t="s">
        <v>6</v>
      </c>
      <c r="D303" s="237" t="s">
        <v>6</v>
      </c>
      <c r="E303" s="237" t="s">
        <v>6</v>
      </c>
      <c r="F303" s="367" t="s">
        <v>6</v>
      </c>
      <c r="G303" s="212" t="s">
        <v>764</v>
      </c>
      <c r="H303" s="205" t="s">
        <v>527</v>
      </c>
      <c r="I303" s="50">
        <v>13088</v>
      </c>
      <c r="J303" s="216"/>
    </row>
    <row r="304" spans="1:10" x14ac:dyDescent="0.35">
      <c r="A304" s="237" t="s">
        <v>6</v>
      </c>
      <c r="B304" s="212" t="s">
        <v>765</v>
      </c>
      <c r="C304" s="212" t="s">
        <v>6</v>
      </c>
      <c r="D304" s="237" t="s">
        <v>6</v>
      </c>
      <c r="E304" s="237" t="s">
        <v>6</v>
      </c>
      <c r="F304" s="367" t="s">
        <v>6</v>
      </c>
      <c r="G304" s="237" t="s">
        <v>6</v>
      </c>
      <c r="H304" s="205" t="s">
        <v>6</v>
      </c>
      <c r="I304" s="216"/>
      <c r="J304" s="232">
        <v>13088</v>
      </c>
    </row>
    <row r="305" spans="1:10" x14ac:dyDescent="0.35">
      <c r="A305" s="46"/>
      <c r="B305" s="237" t="s">
        <v>158</v>
      </c>
      <c r="C305" s="237" t="s">
        <v>894</v>
      </c>
      <c r="D305" s="205" t="s">
        <v>895</v>
      </c>
      <c r="E305" s="239">
        <v>13088</v>
      </c>
      <c r="F305" s="373" t="s">
        <v>60</v>
      </c>
      <c r="G305" s="52"/>
      <c r="H305" s="52"/>
      <c r="I305" s="52"/>
      <c r="J305" s="52"/>
    </row>
    <row r="306" spans="1:10" ht="72" x14ac:dyDescent="0.35">
      <c r="A306" s="275"/>
      <c r="B306" s="233" t="s">
        <v>913</v>
      </c>
      <c r="C306" s="52"/>
      <c r="D306" s="52"/>
      <c r="E306" s="52"/>
      <c r="F306" s="374"/>
      <c r="G306" s="52"/>
      <c r="H306" s="52"/>
      <c r="I306" s="52"/>
      <c r="J306" s="52"/>
    </row>
    <row r="307" spans="1:10" x14ac:dyDescent="0.35">
      <c r="A307" s="46">
        <v>43401</v>
      </c>
      <c r="B307" s="212" t="s">
        <v>663</v>
      </c>
      <c r="C307" s="212" t="s">
        <v>6</v>
      </c>
      <c r="D307" s="237" t="s">
        <v>6</v>
      </c>
      <c r="E307" s="237" t="s">
        <v>6</v>
      </c>
      <c r="F307" s="367" t="s">
        <v>6</v>
      </c>
      <c r="G307" s="212" t="s">
        <v>764</v>
      </c>
      <c r="H307" s="205" t="s">
        <v>531</v>
      </c>
      <c r="I307" s="50">
        <v>29870</v>
      </c>
      <c r="J307" s="216"/>
    </row>
    <row r="308" spans="1:10" x14ac:dyDescent="0.35">
      <c r="A308" s="237" t="s">
        <v>6</v>
      </c>
      <c r="B308" s="212" t="s">
        <v>775</v>
      </c>
      <c r="C308" s="212" t="s">
        <v>6</v>
      </c>
      <c r="D308" s="237" t="s">
        <v>6</v>
      </c>
      <c r="E308" s="237" t="s">
        <v>6</v>
      </c>
      <c r="F308" s="367" t="s">
        <v>6</v>
      </c>
      <c r="G308" s="237" t="s">
        <v>6</v>
      </c>
      <c r="H308" s="205" t="s">
        <v>6</v>
      </c>
      <c r="I308" s="216"/>
      <c r="J308" s="232">
        <v>29870</v>
      </c>
    </row>
    <row r="309" spans="1:10" x14ac:dyDescent="0.35">
      <c r="A309" s="46"/>
      <c r="B309" s="237" t="s">
        <v>158</v>
      </c>
      <c r="C309" s="237" t="s">
        <v>532</v>
      </c>
      <c r="D309" s="205" t="s">
        <v>533</v>
      </c>
      <c r="E309" s="239">
        <v>29870</v>
      </c>
      <c r="F309" s="373" t="s">
        <v>60</v>
      </c>
      <c r="G309" s="52"/>
      <c r="H309" s="52"/>
      <c r="I309" s="52"/>
      <c r="J309" s="52"/>
    </row>
    <row r="310" spans="1:10" ht="48" x14ac:dyDescent="0.35">
      <c r="A310" s="275"/>
      <c r="B310" s="233" t="s">
        <v>914</v>
      </c>
      <c r="C310" s="52"/>
      <c r="D310" s="52"/>
      <c r="E310" s="52"/>
      <c r="F310" s="374"/>
      <c r="G310" s="52"/>
      <c r="H310" s="52"/>
      <c r="I310" s="52"/>
      <c r="J310" s="52"/>
    </row>
  </sheetData>
  <mergeCells count="4">
    <mergeCell ref="A1:C1"/>
    <mergeCell ref="A2:C2"/>
    <mergeCell ref="A3:C3"/>
    <mergeCell ref="A4:C4"/>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N94"/>
  <sheetViews>
    <sheetView workbookViewId="0">
      <selection activeCell="C10" sqref="C10"/>
    </sheetView>
  </sheetViews>
  <sheetFormatPr defaultRowHeight="14.5" x14ac:dyDescent="0.35"/>
  <cols>
    <col min="1" max="1" width="9" bestFit="1" customWidth="1"/>
    <col min="2" max="2" width="40.36328125" bestFit="1" customWidth="1"/>
    <col min="3" max="3" width="12.6328125" bestFit="1" customWidth="1"/>
    <col min="4" max="4" width="12" bestFit="1" customWidth="1"/>
    <col min="5" max="5" width="8.54296875" bestFit="1" customWidth="1"/>
    <col min="6" max="6" width="2.54296875" bestFit="1" customWidth="1"/>
    <col min="7" max="7" width="9.81640625" bestFit="1" customWidth="1"/>
    <col min="8" max="8" width="6.54296875" bestFit="1" customWidth="1"/>
    <col min="9" max="10" width="14" customWidth="1"/>
  </cols>
  <sheetData>
    <row r="1" spans="1:40" ht="15.5" x14ac:dyDescent="0.35">
      <c r="A1" s="470" t="s">
        <v>0</v>
      </c>
      <c r="B1" s="470"/>
      <c r="C1" s="470"/>
      <c r="D1" s="1"/>
      <c r="E1" s="1"/>
      <c r="F1" s="1"/>
      <c r="G1" s="1"/>
      <c r="H1" s="1"/>
      <c r="I1" s="1"/>
      <c r="J1" s="1"/>
    </row>
    <row r="2" spans="1:40" x14ac:dyDescent="0.35">
      <c r="A2" s="471" t="s">
        <v>1</v>
      </c>
      <c r="B2" s="471"/>
      <c r="C2" s="471"/>
      <c r="D2" s="1"/>
      <c r="E2" s="1"/>
      <c r="F2" s="1"/>
      <c r="G2" s="1"/>
      <c r="H2" s="1"/>
      <c r="I2" s="1"/>
      <c r="J2" s="1"/>
    </row>
    <row r="3" spans="1:40" ht="15.5" x14ac:dyDescent="0.35">
      <c r="A3" s="472" t="s">
        <v>915</v>
      </c>
      <c r="B3" s="472"/>
      <c r="C3" s="472"/>
      <c r="D3" s="1"/>
      <c r="E3" s="1"/>
      <c r="F3" s="1"/>
      <c r="G3" s="1"/>
      <c r="H3" s="1"/>
      <c r="I3" s="1"/>
      <c r="J3" s="1"/>
    </row>
    <row r="4" spans="1:40" x14ac:dyDescent="0.35">
      <c r="A4" s="475" t="s">
        <v>3</v>
      </c>
      <c r="B4" s="475"/>
      <c r="C4" s="475"/>
      <c r="D4" s="1"/>
      <c r="E4" s="1"/>
      <c r="F4" s="1"/>
      <c r="G4" s="1"/>
      <c r="H4" s="1"/>
      <c r="I4" s="1"/>
      <c r="J4" s="1"/>
    </row>
    <row r="5" spans="1:40" x14ac:dyDescent="0.35">
      <c r="A5" s="2" t="s">
        <v>4</v>
      </c>
      <c r="B5" s="3" t="s">
        <v>5</v>
      </c>
      <c r="C5" s="4" t="s">
        <v>6</v>
      </c>
      <c r="D5" s="5" t="s">
        <v>6</v>
      </c>
      <c r="E5" s="5" t="s">
        <v>6</v>
      </c>
      <c r="F5" s="4" t="s">
        <v>6</v>
      </c>
      <c r="G5" s="5" t="s">
        <v>7</v>
      </c>
      <c r="H5" s="2" t="s">
        <v>8</v>
      </c>
      <c r="I5" s="6" t="s">
        <v>9</v>
      </c>
      <c r="J5" s="6" t="s">
        <v>10</v>
      </c>
    </row>
    <row r="6" spans="1:40" x14ac:dyDescent="0.35">
      <c r="A6" s="7" t="s">
        <v>6</v>
      </c>
      <c r="B6" s="8" t="s">
        <v>6</v>
      </c>
      <c r="C6" s="9" t="s">
        <v>6</v>
      </c>
      <c r="D6" s="10" t="s">
        <v>6</v>
      </c>
      <c r="E6" s="10" t="s">
        <v>6</v>
      </c>
      <c r="F6" s="9" t="s">
        <v>6</v>
      </c>
      <c r="G6" s="10" t="s">
        <v>6</v>
      </c>
      <c r="H6" s="7" t="s">
        <v>6</v>
      </c>
      <c r="I6" s="7" t="s">
        <v>11</v>
      </c>
      <c r="J6" s="7" t="s">
        <v>11</v>
      </c>
    </row>
    <row r="7" spans="1:40" s="53" customFormat="1" x14ac:dyDescent="0.35">
      <c r="A7" s="426">
        <v>43377</v>
      </c>
      <c r="B7" s="427" t="s">
        <v>916</v>
      </c>
      <c r="C7" s="427" t="s">
        <v>6</v>
      </c>
      <c r="D7" s="428" t="s">
        <v>6</v>
      </c>
      <c r="E7" s="428" t="s">
        <v>6</v>
      </c>
      <c r="F7" s="427" t="s">
        <v>6</v>
      </c>
      <c r="G7" s="427" t="s">
        <v>917</v>
      </c>
      <c r="H7" s="429" t="s">
        <v>918</v>
      </c>
      <c r="I7" s="430"/>
      <c r="J7" s="431">
        <v>188700</v>
      </c>
      <c r="K7" s="103"/>
      <c r="L7" s="103"/>
      <c r="M7" s="103"/>
      <c r="N7" s="103"/>
      <c r="O7" s="103"/>
      <c r="P7" s="103"/>
      <c r="Q7" s="103"/>
      <c r="R7" s="103"/>
      <c r="S7" s="103"/>
      <c r="T7" s="103"/>
      <c r="U7" s="103"/>
      <c r="V7" s="103"/>
      <c r="W7" s="103"/>
      <c r="X7" s="103"/>
      <c r="Y7" s="103"/>
      <c r="Z7" s="103"/>
      <c r="AA7" s="103"/>
      <c r="AB7" s="103"/>
      <c r="AC7" s="103"/>
      <c r="AD7" s="103"/>
      <c r="AE7" s="103"/>
      <c r="AF7" s="103"/>
      <c r="AG7" s="103"/>
      <c r="AH7" s="103"/>
      <c r="AI7" s="103"/>
      <c r="AJ7" s="103"/>
      <c r="AK7" s="103"/>
      <c r="AL7" s="103"/>
      <c r="AM7" s="103"/>
      <c r="AN7" s="103"/>
    </row>
    <row r="8" spans="1:40" x14ac:dyDescent="0.35">
      <c r="A8" s="11"/>
      <c r="B8" s="13" t="s">
        <v>158</v>
      </c>
      <c r="C8" s="13" t="s">
        <v>919</v>
      </c>
      <c r="D8" s="11">
        <v>43249</v>
      </c>
      <c r="E8" s="35">
        <v>188700</v>
      </c>
      <c r="F8" s="36" t="s">
        <v>60</v>
      </c>
      <c r="G8" s="1"/>
      <c r="H8" s="1"/>
      <c r="I8" s="1"/>
      <c r="J8" s="1"/>
    </row>
    <row r="9" spans="1:40" x14ac:dyDescent="0.35">
      <c r="A9" s="13" t="s">
        <v>6</v>
      </c>
      <c r="B9" s="12" t="s">
        <v>84</v>
      </c>
      <c r="C9" s="12" t="s">
        <v>6</v>
      </c>
      <c r="D9" s="13" t="s">
        <v>6</v>
      </c>
      <c r="E9" s="13" t="s">
        <v>6</v>
      </c>
      <c r="F9" s="12" t="s">
        <v>6</v>
      </c>
      <c r="G9" s="13" t="s">
        <v>6</v>
      </c>
      <c r="H9" s="14" t="s">
        <v>6</v>
      </c>
      <c r="I9" s="18">
        <v>26471</v>
      </c>
      <c r="J9" s="15"/>
    </row>
    <row r="10" spans="1:40" x14ac:dyDescent="0.35">
      <c r="A10" s="11"/>
      <c r="B10" s="37" t="s">
        <v>85</v>
      </c>
      <c r="C10" s="39">
        <v>20</v>
      </c>
      <c r="D10" s="34">
        <v>1323.55</v>
      </c>
      <c r="E10" s="35">
        <v>26471</v>
      </c>
      <c r="F10" s="1"/>
      <c r="G10" s="1"/>
      <c r="H10" s="1"/>
      <c r="I10" s="1"/>
      <c r="J10" s="1"/>
    </row>
    <row r="11" spans="1:40" x14ac:dyDescent="0.35">
      <c r="A11" s="11"/>
      <c r="B11" s="13" t="s">
        <v>51</v>
      </c>
      <c r="C11" s="1"/>
      <c r="D11" s="1"/>
      <c r="E11" s="1"/>
      <c r="F11" s="1"/>
      <c r="G11" s="1"/>
      <c r="H11" s="1"/>
      <c r="I11" s="1"/>
      <c r="J11" s="1"/>
      <c r="K11">
        <f>39117.08/40</f>
        <v>977.92700000000002</v>
      </c>
      <c r="L11">
        <f>K11/5</f>
        <v>195.58539999999999</v>
      </c>
    </row>
    <row r="12" spans="1:40" x14ac:dyDescent="0.35">
      <c r="A12" s="11"/>
      <c r="B12" s="13" t="s">
        <v>59</v>
      </c>
      <c r="C12" s="35">
        <v>26471</v>
      </c>
      <c r="D12" s="36" t="s">
        <v>56</v>
      </c>
      <c r="E12" s="1"/>
      <c r="F12" s="1"/>
      <c r="G12" s="1"/>
      <c r="H12" s="1"/>
      <c r="I12" s="1"/>
      <c r="J12" s="1"/>
    </row>
    <row r="13" spans="1:40" x14ac:dyDescent="0.35">
      <c r="A13" s="13" t="s">
        <v>6</v>
      </c>
      <c r="B13" s="12" t="s">
        <v>364</v>
      </c>
      <c r="C13" s="12" t="s">
        <v>6</v>
      </c>
      <c r="D13" s="13" t="s">
        <v>6</v>
      </c>
      <c r="E13" s="13" t="s">
        <v>6</v>
      </c>
      <c r="F13" s="12" t="s">
        <v>6</v>
      </c>
      <c r="G13" s="13" t="s">
        <v>6</v>
      </c>
      <c r="H13" s="14" t="s">
        <v>6</v>
      </c>
      <c r="I13" s="18">
        <v>49412</v>
      </c>
      <c r="J13" s="15"/>
    </row>
    <row r="14" spans="1:40" x14ac:dyDescent="0.35">
      <c r="A14" s="11"/>
      <c r="B14" s="37" t="s">
        <v>365</v>
      </c>
      <c r="C14" s="38">
        <v>1</v>
      </c>
      <c r="D14" s="27">
        <v>49412</v>
      </c>
      <c r="E14" s="35">
        <v>49412</v>
      </c>
      <c r="F14" s="1"/>
      <c r="G14" s="1"/>
      <c r="H14" s="1"/>
      <c r="I14" s="1"/>
      <c r="J14" s="1"/>
      <c r="K14">
        <f>380607.65</f>
        <v>380607.65</v>
      </c>
      <c r="L14">
        <f>K14/210</f>
        <v>1812.4173809523811</v>
      </c>
      <c r="M14">
        <f>L14/11</f>
        <v>164.76521645021646</v>
      </c>
    </row>
    <row r="15" spans="1:40" x14ac:dyDescent="0.35">
      <c r="A15" s="11"/>
      <c r="B15" s="13" t="s">
        <v>51</v>
      </c>
      <c r="C15" s="1"/>
      <c r="D15" s="1"/>
      <c r="E15" s="1"/>
      <c r="F15" s="1"/>
      <c r="G15" s="1"/>
      <c r="H15" s="1"/>
      <c r="I15" s="1"/>
      <c r="J15" s="1"/>
    </row>
    <row r="16" spans="1:40" x14ac:dyDescent="0.35">
      <c r="A16" s="11"/>
      <c r="B16" s="13" t="s">
        <v>59</v>
      </c>
      <c r="C16" s="35">
        <v>49412</v>
      </c>
      <c r="D16" s="36" t="s">
        <v>56</v>
      </c>
      <c r="E16" s="1"/>
      <c r="F16" s="1"/>
      <c r="G16" s="1"/>
      <c r="H16" s="1"/>
      <c r="I16" s="1"/>
      <c r="J16" s="1"/>
      <c r="K16">
        <f>1368026.77</f>
        <v>1368026.77</v>
      </c>
      <c r="L16">
        <f>K16/36</f>
        <v>38000.743611111109</v>
      </c>
      <c r="M16">
        <f>L16/210</f>
        <v>180.95592195767196</v>
      </c>
    </row>
    <row r="17" spans="1:12" x14ac:dyDescent="0.35">
      <c r="A17" s="13" t="s">
        <v>6</v>
      </c>
      <c r="B17" s="12" t="s">
        <v>189</v>
      </c>
      <c r="C17" s="12" t="s">
        <v>6</v>
      </c>
      <c r="D17" s="13" t="s">
        <v>6</v>
      </c>
      <c r="E17" s="13" t="s">
        <v>6</v>
      </c>
      <c r="F17" s="12" t="s">
        <v>6</v>
      </c>
      <c r="G17" s="13" t="s">
        <v>6</v>
      </c>
      <c r="H17" s="14" t="s">
        <v>6</v>
      </c>
      <c r="I17" s="18">
        <v>53529</v>
      </c>
      <c r="J17" s="15"/>
    </row>
    <row r="18" spans="1:12" x14ac:dyDescent="0.35">
      <c r="A18" s="11"/>
      <c r="B18" s="37" t="s">
        <v>190</v>
      </c>
      <c r="C18" s="38">
        <v>1</v>
      </c>
      <c r="D18" s="27">
        <v>53529</v>
      </c>
      <c r="E18" s="35">
        <v>53529</v>
      </c>
      <c r="F18" s="1"/>
      <c r="G18" s="1"/>
      <c r="H18" s="1"/>
      <c r="I18" s="1"/>
      <c r="J18" s="1"/>
      <c r="K18">
        <f>36028.79</f>
        <v>36028.79</v>
      </c>
      <c r="L18">
        <f>K18/210</f>
        <v>171.56566666666666</v>
      </c>
    </row>
    <row r="19" spans="1:12" x14ac:dyDescent="0.35">
      <c r="A19" s="11"/>
      <c r="B19" s="13" t="s">
        <v>51</v>
      </c>
      <c r="C19" s="1"/>
      <c r="D19" s="1"/>
      <c r="E19" s="1"/>
      <c r="F19" s="1"/>
      <c r="G19" s="1"/>
      <c r="H19" s="1"/>
      <c r="I19" s="1"/>
      <c r="J19" s="1"/>
    </row>
    <row r="20" spans="1:12" x14ac:dyDescent="0.35">
      <c r="A20" s="11"/>
      <c r="B20" s="13" t="s">
        <v>59</v>
      </c>
      <c r="C20" s="35">
        <v>53529</v>
      </c>
      <c r="D20" s="36" t="s">
        <v>56</v>
      </c>
      <c r="E20" s="1"/>
      <c r="F20" s="1"/>
      <c r="G20" s="1"/>
      <c r="H20" s="1"/>
      <c r="I20" s="1"/>
      <c r="J20" s="1"/>
    </row>
    <row r="21" spans="1:12" x14ac:dyDescent="0.35">
      <c r="A21" s="13" t="s">
        <v>6</v>
      </c>
      <c r="B21" s="12" t="s">
        <v>70</v>
      </c>
      <c r="C21" s="12" t="s">
        <v>6</v>
      </c>
      <c r="D21" s="13" t="s">
        <v>6</v>
      </c>
      <c r="E21" s="13" t="s">
        <v>6</v>
      </c>
      <c r="F21" s="12" t="s">
        <v>6</v>
      </c>
      <c r="G21" s="13" t="s">
        <v>6</v>
      </c>
      <c r="H21" s="14" t="s">
        <v>6</v>
      </c>
      <c r="I21" s="18">
        <v>55588</v>
      </c>
      <c r="J21" s="15"/>
    </row>
    <row r="22" spans="1:12" x14ac:dyDescent="0.35">
      <c r="A22" s="11"/>
      <c r="B22" s="37" t="s">
        <v>71</v>
      </c>
      <c r="C22" s="38">
        <v>1</v>
      </c>
      <c r="D22" s="27">
        <v>55588</v>
      </c>
      <c r="E22" s="35">
        <v>55588</v>
      </c>
      <c r="F22" s="1"/>
      <c r="G22" s="1"/>
      <c r="H22" s="1"/>
      <c r="I22" s="1"/>
      <c r="J22" s="1"/>
    </row>
    <row r="23" spans="1:12" x14ac:dyDescent="0.35">
      <c r="A23" s="11"/>
      <c r="B23" s="13" t="s">
        <v>51</v>
      </c>
      <c r="C23" s="1"/>
      <c r="D23" s="1"/>
      <c r="E23" s="1"/>
      <c r="F23" s="1"/>
      <c r="G23" s="1"/>
      <c r="H23" s="1"/>
      <c r="I23" s="1"/>
      <c r="J23" s="1"/>
    </row>
    <row r="24" spans="1:12" x14ac:dyDescent="0.35">
      <c r="A24" s="11"/>
      <c r="B24" s="13" t="s">
        <v>59</v>
      </c>
      <c r="C24" s="35">
        <v>55588</v>
      </c>
      <c r="D24" s="36" t="s">
        <v>56</v>
      </c>
      <c r="E24" s="1"/>
      <c r="F24" s="1"/>
      <c r="G24" s="1"/>
      <c r="H24" s="1"/>
      <c r="I24" s="1"/>
      <c r="J24" s="1"/>
    </row>
    <row r="25" spans="1:12" x14ac:dyDescent="0.35">
      <c r="A25" s="13" t="s">
        <v>6</v>
      </c>
      <c r="B25" s="12" t="s">
        <v>61</v>
      </c>
      <c r="C25" s="12" t="s">
        <v>6</v>
      </c>
      <c r="D25" s="13" t="s">
        <v>6</v>
      </c>
      <c r="E25" s="13" t="s">
        <v>6</v>
      </c>
      <c r="F25" s="12" t="s">
        <v>6</v>
      </c>
      <c r="G25" s="13" t="s">
        <v>6</v>
      </c>
      <c r="H25" s="14" t="s">
        <v>6</v>
      </c>
      <c r="I25" s="18">
        <v>3700</v>
      </c>
      <c r="J25" s="15"/>
    </row>
    <row r="26" spans="1:12" ht="60" x14ac:dyDescent="0.35">
      <c r="A26" s="21"/>
      <c r="B26" s="19" t="s">
        <v>920</v>
      </c>
      <c r="C26" s="1"/>
      <c r="D26" s="1"/>
      <c r="E26" s="1"/>
      <c r="F26" s="1"/>
      <c r="G26" s="1"/>
      <c r="H26" s="1"/>
      <c r="I26" s="1"/>
      <c r="J26" s="1"/>
    </row>
    <row r="27" spans="1:12" x14ac:dyDescent="0.35">
      <c r="A27" s="11">
        <v>43377</v>
      </c>
      <c r="B27" s="12" t="s">
        <v>921</v>
      </c>
      <c r="C27" s="12" t="s">
        <v>6</v>
      </c>
      <c r="D27" s="13" t="s">
        <v>6</v>
      </c>
      <c r="E27" s="13" t="s">
        <v>6</v>
      </c>
      <c r="F27" s="12" t="s">
        <v>6</v>
      </c>
      <c r="G27" s="12" t="s">
        <v>917</v>
      </c>
      <c r="H27" s="14" t="s">
        <v>922</v>
      </c>
      <c r="I27" s="15"/>
      <c r="J27" s="16">
        <v>48300</v>
      </c>
    </row>
    <row r="28" spans="1:12" x14ac:dyDescent="0.35">
      <c r="A28" s="11"/>
      <c r="B28" s="13" t="s">
        <v>158</v>
      </c>
      <c r="C28" s="13" t="s">
        <v>923</v>
      </c>
      <c r="D28" s="11">
        <v>43245</v>
      </c>
      <c r="E28" s="35">
        <v>48300</v>
      </c>
      <c r="F28" s="36" t="s">
        <v>60</v>
      </c>
      <c r="G28" s="1"/>
      <c r="H28" s="1"/>
      <c r="I28" s="1"/>
      <c r="J28" s="1"/>
    </row>
    <row r="29" spans="1:12" x14ac:dyDescent="0.35">
      <c r="A29" s="13" t="s">
        <v>6</v>
      </c>
      <c r="B29" s="12" t="s">
        <v>364</v>
      </c>
      <c r="C29" s="12" t="s">
        <v>6</v>
      </c>
      <c r="D29" s="13" t="s">
        <v>6</v>
      </c>
      <c r="E29" s="13" t="s">
        <v>6</v>
      </c>
      <c r="F29" s="12" t="s">
        <v>6</v>
      </c>
      <c r="G29" s="13" t="s">
        <v>6</v>
      </c>
      <c r="H29" s="14" t="s">
        <v>6</v>
      </c>
      <c r="I29" s="18">
        <v>47353</v>
      </c>
      <c r="J29" s="15"/>
    </row>
    <row r="30" spans="1:12" x14ac:dyDescent="0.35">
      <c r="A30" s="11"/>
      <c r="B30" s="37" t="s">
        <v>365</v>
      </c>
      <c r="C30" s="38">
        <v>1</v>
      </c>
      <c r="D30" s="27">
        <v>47353</v>
      </c>
      <c r="E30" s="35">
        <v>47353</v>
      </c>
      <c r="F30" s="1"/>
      <c r="G30" s="1"/>
      <c r="H30" s="1"/>
      <c r="I30" s="1"/>
      <c r="J30" s="1"/>
    </row>
    <row r="31" spans="1:12" x14ac:dyDescent="0.35">
      <c r="A31" s="11"/>
      <c r="B31" s="13" t="s">
        <v>51</v>
      </c>
      <c r="C31" s="1"/>
      <c r="D31" s="1"/>
      <c r="E31" s="1"/>
      <c r="F31" s="1"/>
      <c r="G31" s="1"/>
      <c r="H31" s="1"/>
      <c r="I31" s="1"/>
      <c r="J31" s="1"/>
    </row>
    <row r="32" spans="1:12" x14ac:dyDescent="0.35">
      <c r="A32" s="11"/>
      <c r="B32" s="13" t="s">
        <v>59</v>
      </c>
      <c r="C32" s="35">
        <v>47353</v>
      </c>
      <c r="D32" s="36" t="s">
        <v>56</v>
      </c>
      <c r="E32" s="1"/>
      <c r="F32" s="1"/>
      <c r="G32" s="1"/>
      <c r="H32" s="1"/>
      <c r="I32" s="1"/>
      <c r="J32" s="1"/>
    </row>
    <row r="33" spans="1:10" x14ac:dyDescent="0.35">
      <c r="A33" s="13" t="s">
        <v>6</v>
      </c>
      <c r="B33" s="12" t="s">
        <v>61</v>
      </c>
      <c r="C33" s="12" t="s">
        <v>6</v>
      </c>
      <c r="D33" s="13" t="s">
        <v>6</v>
      </c>
      <c r="E33" s="13" t="s">
        <v>6</v>
      </c>
      <c r="F33" s="12" t="s">
        <v>6</v>
      </c>
      <c r="G33" s="13" t="s">
        <v>6</v>
      </c>
      <c r="H33" s="14" t="s">
        <v>6</v>
      </c>
      <c r="I33" s="18">
        <v>947</v>
      </c>
      <c r="J33" s="15"/>
    </row>
    <row r="34" spans="1:10" ht="48" x14ac:dyDescent="0.35">
      <c r="A34" s="21"/>
      <c r="B34" s="19" t="s">
        <v>924</v>
      </c>
      <c r="C34" s="1"/>
      <c r="D34" s="1"/>
      <c r="E34" s="1"/>
      <c r="F34" s="1"/>
      <c r="G34" s="1"/>
      <c r="H34" s="1"/>
      <c r="I34" s="1"/>
      <c r="J34" s="1"/>
    </row>
    <row r="35" spans="1:10" x14ac:dyDescent="0.35">
      <c r="A35" s="11">
        <v>43388</v>
      </c>
      <c r="B35" s="12" t="s">
        <v>925</v>
      </c>
      <c r="C35" s="12" t="s">
        <v>6</v>
      </c>
      <c r="D35" s="13" t="s">
        <v>6</v>
      </c>
      <c r="E35" s="13" t="s">
        <v>6</v>
      </c>
      <c r="F35" s="12" t="s">
        <v>6</v>
      </c>
      <c r="G35" s="12" t="s">
        <v>917</v>
      </c>
      <c r="H35" s="14" t="s">
        <v>926</v>
      </c>
      <c r="I35" s="15"/>
      <c r="J35" s="16">
        <v>24000</v>
      </c>
    </row>
    <row r="36" spans="1:10" x14ac:dyDescent="0.35">
      <c r="A36" s="11"/>
      <c r="B36" s="13" t="s">
        <v>158</v>
      </c>
      <c r="C36" s="13" t="s">
        <v>927</v>
      </c>
      <c r="D36" s="14" t="s">
        <v>928</v>
      </c>
      <c r="E36" s="35">
        <v>24000</v>
      </c>
      <c r="F36" s="36" t="s">
        <v>60</v>
      </c>
      <c r="G36" s="1"/>
      <c r="H36" s="1"/>
      <c r="I36" s="1"/>
      <c r="J36" s="1"/>
    </row>
    <row r="37" spans="1:10" x14ac:dyDescent="0.35">
      <c r="A37" s="13" t="s">
        <v>6</v>
      </c>
      <c r="B37" s="12" t="s">
        <v>76</v>
      </c>
      <c r="C37" s="12" t="s">
        <v>6</v>
      </c>
      <c r="D37" s="13" t="s">
        <v>6</v>
      </c>
      <c r="E37" s="13" t="s">
        <v>6</v>
      </c>
      <c r="F37" s="12" t="s">
        <v>6</v>
      </c>
      <c r="G37" s="13" t="s">
        <v>6</v>
      </c>
      <c r="H37" s="14" t="s">
        <v>6</v>
      </c>
      <c r="I37" s="18">
        <v>23530</v>
      </c>
      <c r="J37" s="15"/>
    </row>
    <row r="38" spans="1:10" x14ac:dyDescent="0.35">
      <c r="A38" s="11"/>
      <c r="B38" s="37" t="s">
        <v>77</v>
      </c>
      <c r="C38" s="39">
        <v>80</v>
      </c>
      <c r="D38" s="34">
        <v>294.13</v>
      </c>
      <c r="E38" s="35">
        <v>23530</v>
      </c>
      <c r="F38" s="1"/>
      <c r="G38" s="1"/>
      <c r="H38" s="1"/>
      <c r="I38" s="1"/>
      <c r="J38" s="1"/>
    </row>
    <row r="39" spans="1:10" x14ac:dyDescent="0.35">
      <c r="A39" s="11"/>
      <c r="B39" s="13" t="s">
        <v>51</v>
      </c>
      <c r="C39" s="1"/>
      <c r="D39" s="1"/>
      <c r="E39" s="1"/>
      <c r="F39" s="1"/>
      <c r="G39" s="1"/>
      <c r="H39" s="1"/>
      <c r="I39" s="1"/>
      <c r="J39" s="1"/>
    </row>
    <row r="40" spans="1:10" x14ac:dyDescent="0.35">
      <c r="A40" s="11"/>
      <c r="B40" s="13" t="s">
        <v>59</v>
      </c>
      <c r="C40" s="35">
        <v>23530</v>
      </c>
      <c r="D40" s="36" t="s">
        <v>56</v>
      </c>
      <c r="E40" s="1"/>
      <c r="F40" s="1"/>
      <c r="G40" s="1"/>
      <c r="H40" s="1"/>
      <c r="I40" s="1"/>
      <c r="J40" s="1"/>
    </row>
    <row r="41" spans="1:10" x14ac:dyDescent="0.35">
      <c r="A41" s="13" t="s">
        <v>6</v>
      </c>
      <c r="B41" s="12" t="s">
        <v>61</v>
      </c>
      <c r="C41" s="12" t="s">
        <v>6</v>
      </c>
      <c r="D41" s="13" t="s">
        <v>6</v>
      </c>
      <c r="E41" s="13" t="s">
        <v>6</v>
      </c>
      <c r="F41" s="12" t="s">
        <v>6</v>
      </c>
      <c r="G41" s="13" t="s">
        <v>6</v>
      </c>
      <c r="H41" s="14" t="s">
        <v>6</v>
      </c>
      <c r="I41" s="18">
        <v>470</v>
      </c>
      <c r="J41" s="15"/>
    </row>
    <row r="42" spans="1:10" ht="48" x14ac:dyDescent="0.35">
      <c r="A42" s="21"/>
      <c r="B42" s="19" t="s">
        <v>929</v>
      </c>
      <c r="C42" s="1"/>
      <c r="D42" s="1"/>
      <c r="E42" s="1"/>
      <c r="F42" s="1"/>
      <c r="G42" s="1"/>
      <c r="H42" s="1"/>
      <c r="I42" s="1"/>
      <c r="J42" s="1"/>
    </row>
    <row r="43" spans="1:10" x14ac:dyDescent="0.35">
      <c r="A43" s="11">
        <v>43388</v>
      </c>
      <c r="B43" s="12" t="s">
        <v>925</v>
      </c>
      <c r="C43" s="12" t="s">
        <v>6</v>
      </c>
      <c r="D43" s="13" t="s">
        <v>6</v>
      </c>
      <c r="E43" s="13" t="s">
        <v>6</v>
      </c>
      <c r="F43" s="12" t="s">
        <v>6</v>
      </c>
      <c r="G43" s="12" t="s">
        <v>917</v>
      </c>
      <c r="H43" s="14" t="s">
        <v>760</v>
      </c>
      <c r="I43" s="15"/>
      <c r="J43" s="16">
        <v>5300</v>
      </c>
    </row>
    <row r="44" spans="1:10" x14ac:dyDescent="0.35">
      <c r="A44" s="11"/>
      <c r="B44" s="13" t="s">
        <v>158</v>
      </c>
      <c r="C44" s="13" t="s">
        <v>927</v>
      </c>
      <c r="D44" s="14" t="s">
        <v>928</v>
      </c>
      <c r="E44" s="35">
        <v>5300</v>
      </c>
      <c r="F44" s="36" t="s">
        <v>60</v>
      </c>
      <c r="G44" s="1"/>
      <c r="H44" s="1"/>
      <c r="I44" s="1"/>
      <c r="J44" s="1"/>
    </row>
    <row r="45" spans="1:10" x14ac:dyDescent="0.35">
      <c r="A45" s="13" t="s">
        <v>6</v>
      </c>
      <c r="B45" s="12" t="s">
        <v>257</v>
      </c>
      <c r="C45" s="12" t="s">
        <v>6</v>
      </c>
      <c r="D45" s="13" t="s">
        <v>6</v>
      </c>
      <c r="E45" s="13" t="s">
        <v>6</v>
      </c>
      <c r="F45" s="12" t="s">
        <v>6</v>
      </c>
      <c r="G45" s="13" t="s">
        <v>6</v>
      </c>
      <c r="H45" s="14" t="s">
        <v>6</v>
      </c>
      <c r="I45" s="18">
        <v>5196</v>
      </c>
      <c r="J45" s="15"/>
    </row>
    <row r="46" spans="1:10" x14ac:dyDescent="0.35">
      <c r="A46" s="11"/>
      <c r="B46" s="37" t="s">
        <v>258</v>
      </c>
      <c r="C46" s="40">
        <v>1</v>
      </c>
      <c r="D46" s="32">
        <v>5196</v>
      </c>
      <c r="E46" s="35">
        <v>5196</v>
      </c>
      <c r="F46" s="1"/>
      <c r="G46" s="1"/>
      <c r="H46" s="1"/>
      <c r="I46" s="1"/>
      <c r="J46" s="1"/>
    </row>
    <row r="47" spans="1:10" x14ac:dyDescent="0.35">
      <c r="A47" s="11"/>
      <c r="B47" s="13" t="s">
        <v>51</v>
      </c>
      <c r="C47" s="1"/>
      <c r="D47" s="1"/>
      <c r="E47" s="1"/>
      <c r="F47" s="1"/>
      <c r="G47" s="1"/>
      <c r="H47" s="1"/>
      <c r="I47" s="1"/>
      <c r="J47" s="1"/>
    </row>
    <row r="48" spans="1:10" x14ac:dyDescent="0.35">
      <c r="A48" s="11"/>
      <c r="B48" s="13" t="s">
        <v>59</v>
      </c>
      <c r="C48" s="35">
        <v>5196</v>
      </c>
      <c r="D48" s="36" t="s">
        <v>56</v>
      </c>
      <c r="E48" s="1"/>
      <c r="F48" s="1"/>
      <c r="G48" s="1"/>
      <c r="H48" s="1"/>
      <c r="I48" s="1"/>
      <c r="J48" s="1"/>
    </row>
    <row r="49" spans="1:10" x14ac:dyDescent="0.35">
      <c r="A49" s="13" t="s">
        <v>6</v>
      </c>
      <c r="B49" s="12" t="s">
        <v>61</v>
      </c>
      <c r="C49" s="12" t="s">
        <v>6</v>
      </c>
      <c r="D49" s="13" t="s">
        <v>6</v>
      </c>
      <c r="E49" s="13" t="s">
        <v>6</v>
      </c>
      <c r="F49" s="12" t="s">
        <v>6</v>
      </c>
      <c r="G49" s="13" t="s">
        <v>6</v>
      </c>
      <c r="H49" s="14" t="s">
        <v>6</v>
      </c>
      <c r="I49" s="18">
        <v>104</v>
      </c>
      <c r="J49" s="15"/>
    </row>
    <row r="50" spans="1:10" ht="48" x14ac:dyDescent="0.35">
      <c r="A50" s="21"/>
      <c r="B50" s="19" t="s">
        <v>930</v>
      </c>
      <c r="C50" s="1"/>
      <c r="D50" s="1"/>
      <c r="E50" s="1"/>
      <c r="F50" s="1"/>
      <c r="G50" s="1"/>
      <c r="H50" s="1"/>
      <c r="I50" s="1"/>
      <c r="J50" s="1"/>
    </row>
    <row r="51" spans="1:10" x14ac:dyDescent="0.35">
      <c r="A51" s="11">
        <v>43388</v>
      </c>
      <c r="B51" s="12" t="s">
        <v>931</v>
      </c>
      <c r="C51" s="12" t="s">
        <v>6</v>
      </c>
      <c r="D51" s="13" t="s">
        <v>6</v>
      </c>
      <c r="E51" s="13" t="s">
        <v>6</v>
      </c>
      <c r="F51" s="12" t="s">
        <v>6</v>
      </c>
      <c r="G51" s="12" t="s">
        <v>917</v>
      </c>
      <c r="H51" s="14" t="s">
        <v>932</v>
      </c>
      <c r="I51" s="15"/>
      <c r="J51" s="16">
        <v>4050</v>
      </c>
    </row>
    <row r="52" spans="1:10" x14ac:dyDescent="0.35">
      <c r="A52" s="11"/>
      <c r="B52" s="13" t="s">
        <v>158</v>
      </c>
      <c r="C52" s="13" t="s">
        <v>933</v>
      </c>
      <c r="D52" s="11">
        <v>43217</v>
      </c>
      <c r="E52" s="35">
        <v>4050</v>
      </c>
      <c r="F52" s="36" t="s">
        <v>60</v>
      </c>
      <c r="G52" s="1"/>
      <c r="H52" s="1"/>
      <c r="I52" s="1"/>
      <c r="J52" s="1"/>
    </row>
    <row r="53" spans="1:10" x14ac:dyDescent="0.35">
      <c r="A53" s="13" t="s">
        <v>6</v>
      </c>
      <c r="B53" s="12" t="s">
        <v>78</v>
      </c>
      <c r="C53" s="12" t="s">
        <v>6</v>
      </c>
      <c r="D53" s="13" t="s">
        <v>6</v>
      </c>
      <c r="E53" s="13" t="s">
        <v>6</v>
      </c>
      <c r="F53" s="12" t="s">
        <v>6</v>
      </c>
      <c r="G53" s="13" t="s">
        <v>6</v>
      </c>
      <c r="H53" s="14" t="s">
        <v>6</v>
      </c>
      <c r="I53" s="18">
        <v>1765</v>
      </c>
      <c r="J53" s="15"/>
    </row>
    <row r="54" spans="1:10" x14ac:dyDescent="0.35">
      <c r="A54" s="11"/>
      <c r="B54" s="37" t="s">
        <v>79</v>
      </c>
      <c r="C54" s="39">
        <v>6</v>
      </c>
      <c r="D54" s="34">
        <v>294.17</v>
      </c>
      <c r="E54" s="35">
        <v>1765</v>
      </c>
      <c r="F54" s="1"/>
      <c r="G54" s="1"/>
      <c r="H54" s="1"/>
      <c r="I54" s="1"/>
      <c r="J54" s="1"/>
    </row>
    <row r="55" spans="1:10" x14ac:dyDescent="0.35">
      <c r="A55" s="11"/>
      <c r="B55" s="13" t="s">
        <v>51</v>
      </c>
      <c r="C55" s="1"/>
      <c r="D55" s="1"/>
      <c r="E55" s="1"/>
      <c r="F55" s="1"/>
      <c r="G55" s="1"/>
      <c r="H55" s="1"/>
      <c r="I55" s="1"/>
      <c r="J55" s="1"/>
    </row>
    <row r="56" spans="1:10" x14ac:dyDescent="0.35">
      <c r="A56" s="11"/>
      <c r="B56" s="13" t="s">
        <v>59</v>
      </c>
      <c r="C56" s="35">
        <v>1765</v>
      </c>
      <c r="D56" s="36" t="s">
        <v>56</v>
      </c>
      <c r="E56" s="1"/>
      <c r="F56" s="1"/>
      <c r="G56" s="1"/>
      <c r="H56" s="1"/>
      <c r="I56" s="1"/>
      <c r="J56" s="1"/>
    </row>
    <row r="57" spans="1:10" x14ac:dyDescent="0.35">
      <c r="A57" s="13" t="s">
        <v>6</v>
      </c>
      <c r="B57" s="12" t="s">
        <v>168</v>
      </c>
      <c r="C57" s="12" t="s">
        <v>6</v>
      </c>
      <c r="D57" s="13" t="s">
        <v>6</v>
      </c>
      <c r="E57" s="13" t="s">
        <v>6</v>
      </c>
      <c r="F57" s="12" t="s">
        <v>6</v>
      </c>
      <c r="G57" s="13" t="s">
        <v>6</v>
      </c>
      <c r="H57" s="14" t="s">
        <v>6</v>
      </c>
      <c r="I57" s="18">
        <v>2206</v>
      </c>
      <c r="J57" s="15"/>
    </row>
    <row r="58" spans="1:10" x14ac:dyDescent="0.35">
      <c r="A58" s="11"/>
      <c r="B58" s="37" t="s">
        <v>169</v>
      </c>
      <c r="C58" s="39">
        <v>5</v>
      </c>
      <c r="D58" s="34">
        <v>441.2</v>
      </c>
      <c r="E58" s="35">
        <v>2206</v>
      </c>
      <c r="F58" s="1"/>
      <c r="G58" s="1"/>
      <c r="H58" s="1"/>
      <c r="I58" s="1"/>
      <c r="J58" s="1"/>
    </row>
    <row r="59" spans="1:10" x14ac:dyDescent="0.35">
      <c r="A59" s="11"/>
      <c r="B59" s="13" t="s">
        <v>51</v>
      </c>
      <c r="C59" s="1"/>
      <c r="D59" s="1"/>
      <c r="E59" s="1"/>
      <c r="F59" s="1"/>
      <c r="G59" s="1"/>
      <c r="H59" s="1"/>
      <c r="I59" s="1"/>
      <c r="J59" s="1"/>
    </row>
    <row r="60" spans="1:10" x14ac:dyDescent="0.35">
      <c r="A60" s="11"/>
      <c r="B60" s="13" t="s">
        <v>59</v>
      </c>
      <c r="C60" s="35">
        <v>2206</v>
      </c>
      <c r="D60" s="36" t="s">
        <v>56</v>
      </c>
      <c r="E60" s="1"/>
      <c r="F60" s="1"/>
      <c r="G60" s="1"/>
      <c r="H60" s="1"/>
      <c r="I60" s="1"/>
      <c r="J60" s="1"/>
    </row>
    <row r="61" spans="1:10" x14ac:dyDescent="0.35">
      <c r="A61" s="13" t="s">
        <v>6</v>
      </c>
      <c r="B61" s="12" t="s">
        <v>61</v>
      </c>
      <c r="C61" s="12" t="s">
        <v>6</v>
      </c>
      <c r="D61" s="13" t="s">
        <v>6</v>
      </c>
      <c r="E61" s="13" t="s">
        <v>6</v>
      </c>
      <c r="F61" s="12" t="s">
        <v>6</v>
      </c>
      <c r="G61" s="13" t="s">
        <v>6</v>
      </c>
      <c r="H61" s="14" t="s">
        <v>6</v>
      </c>
      <c r="I61" s="18">
        <v>79</v>
      </c>
      <c r="J61" s="15"/>
    </row>
    <row r="62" spans="1:10" ht="48" x14ac:dyDescent="0.35">
      <c r="A62" s="21"/>
      <c r="B62" s="19" t="s">
        <v>934</v>
      </c>
      <c r="C62" s="1"/>
      <c r="D62" s="1"/>
      <c r="E62" s="1"/>
      <c r="F62" s="1"/>
      <c r="G62" s="1"/>
      <c r="H62" s="1"/>
      <c r="I62" s="1"/>
      <c r="J62" s="1"/>
    </row>
    <row r="63" spans="1:10" x14ac:dyDescent="0.35">
      <c r="A63" s="11">
        <v>43388</v>
      </c>
      <c r="B63" s="12" t="s">
        <v>935</v>
      </c>
      <c r="C63" s="12" t="s">
        <v>6</v>
      </c>
      <c r="D63" s="13" t="s">
        <v>6</v>
      </c>
      <c r="E63" s="13" t="s">
        <v>6</v>
      </c>
      <c r="F63" s="12" t="s">
        <v>6</v>
      </c>
      <c r="G63" s="12" t="s">
        <v>917</v>
      </c>
      <c r="H63" s="14" t="s">
        <v>936</v>
      </c>
      <c r="I63" s="15"/>
      <c r="J63" s="16">
        <v>2790</v>
      </c>
    </row>
    <row r="64" spans="1:10" x14ac:dyDescent="0.35">
      <c r="A64" s="11"/>
      <c r="B64" s="13" t="s">
        <v>158</v>
      </c>
      <c r="C64" s="13" t="s">
        <v>937</v>
      </c>
      <c r="D64" s="11">
        <v>43236</v>
      </c>
      <c r="E64" s="35">
        <v>2790</v>
      </c>
      <c r="F64" s="36" t="s">
        <v>60</v>
      </c>
      <c r="G64" s="1"/>
      <c r="H64" s="1"/>
      <c r="I64" s="1"/>
      <c r="J64" s="1"/>
    </row>
    <row r="65" spans="1:10" x14ac:dyDescent="0.35">
      <c r="A65" s="13" t="s">
        <v>6</v>
      </c>
      <c r="B65" s="12" t="s">
        <v>76</v>
      </c>
      <c r="C65" s="12" t="s">
        <v>6</v>
      </c>
      <c r="D65" s="13" t="s">
        <v>6</v>
      </c>
      <c r="E65" s="13" t="s">
        <v>6</v>
      </c>
      <c r="F65" s="12" t="s">
        <v>6</v>
      </c>
      <c r="G65" s="13" t="s">
        <v>6</v>
      </c>
      <c r="H65" s="14" t="s">
        <v>6</v>
      </c>
      <c r="I65" s="18">
        <v>2735</v>
      </c>
      <c r="J65" s="15"/>
    </row>
    <row r="66" spans="1:10" x14ac:dyDescent="0.35">
      <c r="A66" s="11"/>
      <c r="B66" s="37" t="s">
        <v>77</v>
      </c>
      <c r="C66" s="39">
        <v>9</v>
      </c>
      <c r="D66" s="34">
        <v>303.89</v>
      </c>
      <c r="E66" s="35">
        <v>2735</v>
      </c>
      <c r="F66" s="1"/>
      <c r="G66" s="1"/>
      <c r="H66" s="1"/>
      <c r="I66" s="1"/>
      <c r="J66" s="1"/>
    </row>
    <row r="67" spans="1:10" x14ac:dyDescent="0.35">
      <c r="A67" s="11"/>
      <c r="B67" s="13" t="s">
        <v>51</v>
      </c>
      <c r="C67" s="1"/>
      <c r="D67" s="1"/>
      <c r="E67" s="1"/>
      <c r="F67" s="1"/>
      <c r="G67" s="1"/>
      <c r="H67" s="1"/>
      <c r="I67" s="1"/>
      <c r="J67" s="1"/>
    </row>
    <row r="68" spans="1:10" x14ac:dyDescent="0.35">
      <c r="A68" s="11"/>
      <c r="B68" s="13" t="s">
        <v>59</v>
      </c>
      <c r="C68" s="35">
        <v>2735</v>
      </c>
      <c r="D68" s="36" t="s">
        <v>56</v>
      </c>
      <c r="E68" s="1"/>
      <c r="F68" s="1"/>
      <c r="G68" s="1"/>
      <c r="H68" s="1"/>
      <c r="I68" s="1"/>
      <c r="J68" s="1"/>
    </row>
    <row r="69" spans="1:10" x14ac:dyDescent="0.35">
      <c r="A69" s="13" t="s">
        <v>6</v>
      </c>
      <c r="B69" s="12" t="s">
        <v>61</v>
      </c>
      <c r="C69" s="12" t="s">
        <v>6</v>
      </c>
      <c r="D69" s="13" t="s">
        <v>6</v>
      </c>
      <c r="E69" s="13" t="s">
        <v>6</v>
      </c>
      <c r="F69" s="12" t="s">
        <v>6</v>
      </c>
      <c r="G69" s="13" t="s">
        <v>6</v>
      </c>
      <c r="H69" s="14" t="s">
        <v>6</v>
      </c>
      <c r="I69" s="18">
        <v>55</v>
      </c>
      <c r="J69" s="15"/>
    </row>
    <row r="70" spans="1:10" ht="48" x14ac:dyDescent="0.35">
      <c r="A70" s="21"/>
      <c r="B70" s="19" t="s">
        <v>938</v>
      </c>
      <c r="C70" s="1"/>
      <c r="D70" s="1"/>
      <c r="E70" s="1"/>
      <c r="F70" s="1"/>
      <c r="G70" s="1"/>
      <c r="H70" s="1"/>
      <c r="I70" s="1"/>
      <c r="J70" s="1"/>
    </row>
    <row r="71" spans="1:10" x14ac:dyDescent="0.35">
      <c r="A71" s="11">
        <v>43388</v>
      </c>
      <c r="B71" s="12" t="s">
        <v>317</v>
      </c>
      <c r="C71" s="12" t="s">
        <v>6</v>
      </c>
      <c r="D71" s="13" t="s">
        <v>6</v>
      </c>
      <c r="E71" s="13" t="s">
        <v>6</v>
      </c>
      <c r="F71" s="12" t="s">
        <v>6</v>
      </c>
      <c r="G71" s="12" t="s">
        <v>917</v>
      </c>
      <c r="H71" s="14" t="s">
        <v>14</v>
      </c>
      <c r="I71" s="15"/>
      <c r="J71" s="16">
        <v>18600</v>
      </c>
    </row>
    <row r="72" spans="1:10" x14ac:dyDescent="0.35">
      <c r="A72" s="11"/>
      <c r="B72" s="13" t="s">
        <v>158</v>
      </c>
      <c r="C72" s="13" t="s">
        <v>939</v>
      </c>
      <c r="D72" s="14" t="s">
        <v>940</v>
      </c>
      <c r="E72" s="35">
        <v>18600</v>
      </c>
      <c r="F72" s="36" t="s">
        <v>60</v>
      </c>
      <c r="G72" s="1"/>
      <c r="H72" s="1"/>
      <c r="I72" s="1"/>
      <c r="J72" s="1"/>
    </row>
    <row r="73" spans="1:10" x14ac:dyDescent="0.35">
      <c r="A73" s="13" t="s">
        <v>6</v>
      </c>
      <c r="B73" s="12" t="s">
        <v>90</v>
      </c>
      <c r="C73" s="12" t="s">
        <v>6</v>
      </c>
      <c r="D73" s="13" t="s">
        <v>6</v>
      </c>
      <c r="E73" s="13" t="s">
        <v>6</v>
      </c>
      <c r="F73" s="12" t="s">
        <v>6</v>
      </c>
      <c r="G73" s="13" t="s">
        <v>6</v>
      </c>
      <c r="H73" s="14" t="s">
        <v>6</v>
      </c>
      <c r="I73" s="18">
        <v>18235</v>
      </c>
      <c r="J73" s="15"/>
    </row>
    <row r="74" spans="1:10" x14ac:dyDescent="0.35">
      <c r="A74" s="11"/>
      <c r="B74" s="37" t="s">
        <v>91</v>
      </c>
      <c r="C74" s="39">
        <v>12</v>
      </c>
      <c r="D74" s="34">
        <v>1519.58</v>
      </c>
      <c r="E74" s="35">
        <v>18235</v>
      </c>
      <c r="F74" s="1"/>
      <c r="G74" s="1"/>
      <c r="H74" s="1"/>
      <c r="I74" s="1"/>
      <c r="J74" s="1"/>
    </row>
    <row r="75" spans="1:10" x14ac:dyDescent="0.35">
      <c r="A75" s="11"/>
      <c r="B75" s="13" t="s">
        <v>51</v>
      </c>
      <c r="C75" s="1"/>
      <c r="D75" s="1"/>
      <c r="E75" s="1"/>
      <c r="F75" s="1"/>
      <c r="G75" s="1"/>
      <c r="H75" s="1"/>
      <c r="I75" s="1"/>
      <c r="J75" s="1"/>
    </row>
    <row r="76" spans="1:10" x14ac:dyDescent="0.35">
      <c r="A76" s="11"/>
      <c r="B76" s="13" t="s">
        <v>59</v>
      </c>
      <c r="C76" s="35">
        <v>18235</v>
      </c>
      <c r="D76" s="36" t="s">
        <v>56</v>
      </c>
      <c r="E76" s="1"/>
      <c r="F76" s="1"/>
      <c r="G76" s="1"/>
      <c r="H76" s="1"/>
      <c r="I76" s="1"/>
      <c r="J76" s="1"/>
    </row>
    <row r="77" spans="1:10" x14ac:dyDescent="0.35">
      <c r="A77" s="13" t="s">
        <v>6</v>
      </c>
      <c r="B77" s="12" t="s">
        <v>61</v>
      </c>
      <c r="C77" s="12" t="s">
        <v>6</v>
      </c>
      <c r="D77" s="13" t="s">
        <v>6</v>
      </c>
      <c r="E77" s="13" t="s">
        <v>6</v>
      </c>
      <c r="F77" s="12" t="s">
        <v>6</v>
      </c>
      <c r="G77" s="13" t="s">
        <v>6</v>
      </c>
      <c r="H77" s="14" t="s">
        <v>6</v>
      </c>
      <c r="I77" s="18">
        <v>365</v>
      </c>
      <c r="J77" s="15"/>
    </row>
    <row r="78" spans="1:10" ht="36" x14ac:dyDescent="0.35">
      <c r="A78" s="21"/>
      <c r="B78" s="19" t="s">
        <v>941</v>
      </c>
      <c r="C78" s="1"/>
      <c r="D78" s="1"/>
      <c r="E78" s="1"/>
      <c r="F78" s="1"/>
      <c r="G78" s="1"/>
      <c r="H78" s="1"/>
      <c r="I78" s="1"/>
      <c r="J78" s="1"/>
    </row>
    <row r="79" spans="1:10" x14ac:dyDescent="0.35">
      <c r="A79" s="11">
        <v>43388</v>
      </c>
      <c r="B79" s="12" t="s">
        <v>942</v>
      </c>
      <c r="C79" s="12" t="s">
        <v>6</v>
      </c>
      <c r="D79" s="13" t="s">
        <v>6</v>
      </c>
      <c r="E79" s="13" t="s">
        <v>6</v>
      </c>
      <c r="F79" s="12" t="s">
        <v>6</v>
      </c>
      <c r="G79" s="12" t="s">
        <v>917</v>
      </c>
      <c r="H79" s="14" t="s">
        <v>19</v>
      </c>
      <c r="I79" s="15"/>
      <c r="J79" s="16">
        <v>10720</v>
      </c>
    </row>
    <row r="80" spans="1:10" x14ac:dyDescent="0.35">
      <c r="A80" s="11"/>
      <c r="B80" s="13" t="s">
        <v>158</v>
      </c>
      <c r="C80" s="13" t="s">
        <v>943</v>
      </c>
      <c r="D80" s="11">
        <v>43184</v>
      </c>
      <c r="E80" s="35">
        <v>10720</v>
      </c>
      <c r="F80" s="36" t="s">
        <v>60</v>
      </c>
      <c r="G80" s="1"/>
      <c r="H80" s="1"/>
      <c r="I80" s="1"/>
      <c r="J80" s="1"/>
    </row>
    <row r="81" spans="1:10" x14ac:dyDescent="0.35">
      <c r="A81" s="13" t="s">
        <v>6</v>
      </c>
      <c r="B81" s="12" t="s">
        <v>257</v>
      </c>
      <c r="C81" s="12" t="s">
        <v>6</v>
      </c>
      <c r="D81" s="13" t="s">
        <v>6</v>
      </c>
      <c r="E81" s="13" t="s">
        <v>6</v>
      </c>
      <c r="F81" s="12" t="s">
        <v>6</v>
      </c>
      <c r="G81" s="13" t="s">
        <v>6</v>
      </c>
      <c r="H81" s="14" t="s">
        <v>6</v>
      </c>
      <c r="I81" s="18">
        <v>10510</v>
      </c>
      <c r="J81" s="15"/>
    </row>
    <row r="82" spans="1:10" x14ac:dyDescent="0.35">
      <c r="A82" s="11"/>
      <c r="B82" s="37" t="s">
        <v>258</v>
      </c>
      <c r="C82" s="40">
        <v>2</v>
      </c>
      <c r="D82" s="32">
        <v>5255</v>
      </c>
      <c r="E82" s="35">
        <v>10510</v>
      </c>
      <c r="F82" s="1"/>
      <c r="G82" s="1"/>
      <c r="H82" s="1"/>
      <c r="I82" s="1"/>
      <c r="J82" s="1"/>
    </row>
    <row r="83" spans="1:10" x14ac:dyDescent="0.35">
      <c r="A83" s="11"/>
      <c r="B83" s="13" t="s">
        <v>51</v>
      </c>
      <c r="C83" s="1"/>
      <c r="D83" s="1"/>
      <c r="E83" s="1"/>
      <c r="F83" s="1"/>
      <c r="G83" s="1"/>
      <c r="H83" s="1"/>
      <c r="I83" s="1"/>
      <c r="J83" s="1"/>
    </row>
    <row r="84" spans="1:10" x14ac:dyDescent="0.35">
      <c r="A84" s="11"/>
      <c r="B84" s="13" t="s">
        <v>59</v>
      </c>
      <c r="C84" s="35">
        <v>10510</v>
      </c>
      <c r="D84" s="36" t="s">
        <v>56</v>
      </c>
      <c r="E84" s="1"/>
      <c r="F84" s="1"/>
      <c r="G84" s="1"/>
      <c r="H84" s="1"/>
      <c r="I84" s="1"/>
      <c r="J84" s="1"/>
    </row>
    <row r="85" spans="1:10" x14ac:dyDescent="0.35">
      <c r="A85" s="13" t="s">
        <v>6</v>
      </c>
      <c r="B85" s="12" t="s">
        <v>61</v>
      </c>
      <c r="C85" s="12" t="s">
        <v>6</v>
      </c>
      <c r="D85" s="13" t="s">
        <v>6</v>
      </c>
      <c r="E85" s="13" t="s">
        <v>6</v>
      </c>
      <c r="F85" s="12" t="s">
        <v>6</v>
      </c>
      <c r="G85" s="13" t="s">
        <v>6</v>
      </c>
      <c r="H85" s="14" t="s">
        <v>6</v>
      </c>
      <c r="I85" s="18">
        <v>210</v>
      </c>
      <c r="J85" s="15"/>
    </row>
    <row r="86" spans="1:10" ht="48" x14ac:dyDescent="0.35">
      <c r="A86" s="21"/>
      <c r="B86" s="19" t="s">
        <v>944</v>
      </c>
      <c r="C86" s="1"/>
      <c r="D86" s="1"/>
      <c r="E86" s="1"/>
      <c r="F86" s="1"/>
      <c r="G86" s="1"/>
      <c r="H86" s="1"/>
      <c r="I86" s="1"/>
      <c r="J86" s="1"/>
    </row>
    <row r="87" spans="1:10" x14ac:dyDescent="0.35">
      <c r="A87" s="11">
        <v>43388</v>
      </c>
      <c r="B87" s="12" t="s">
        <v>945</v>
      </c>
      <c r="C87" s="12" t="s">
        <v>6</v>
      </c>
      <c r="D87" s="13" t="s">
        <v>6</v>
      </c>
      <c r="E87" s="13" t="s">
        <v>6</v>
      </c>
      <c r="F87" s="12" t="s">
        <v>6</v>
      </c>
      <c r="G87" s="12" t="s">
        <v>917</v>
      </c>
      <c r="H87" s="14" t="s">
        <v>22</v>
      </c>
      <c r="I87" s="15"/>
      <c r="J87" s="16">
        <v>24800</v>
      </c>
    </row>
    <row r="88" spans="1:10" x14ac:dyDescent="0.35">
      <c r="A88" s="11"/>
      <c r="B88" s="13" t="s">
        <v>158</v>
      </c>
      <c r="C88" s="13" t="s">
        <v>946</v>
      </c>
      <c r="D88" s="14" t="s">
        <v>947</v>
      </c>
      <c r="E88" s="35">
        <v>24800</v>
      </c>
      <c r="F88" s="36" t="s">
        <v>60</v>
      </c>
      <c r="G88" s="1"/>
      <c r="H88" s="1"/>
      <c r="I88" s="1"/>
      <c r="J88" s="1"/>
    </row>
    <row r="89" spans="1:10" x14ac:dyDescent="0.35">
      <c r="A89" s="13" t="s">
        <v>6</v>
      </c>
      <c r="B89" s="12" t="s">
        <v>76</v>
      </c>
      <c r="C89" s="12" t="s">
        <v>6</v>
      </c>
      <c r="D89" s="13" t="s">
        <v>6</v>
      </c>
      <c r="E89" s="13" t="s">
        <v>6</v>
      </c>
      <c r="F89" s="12" t="s">
        <v>6</v>
      </c>
      <c r="G89" s="13" t="s">
        <v>6</v>
      </c>
      <c r="H89" s="14" t="s">
        <v>6</v>
      </c>
      <c r="I89" s="18">
        <v>24314</v>
      </c>
      <c r="J89" s="15"/>
    </row>
    <row r="90" spans="1:10" x14ac:dyDescent="0.35">
      <c r="A90" s="11"/>
      <c r="B90" s="37" t="s">
        <v>77</v>
      </c>
      <c r="C90" s="39">
        <v>80</v>
      </c>
      <c r="D90" s="34">
        <v>303.93</v>
      </c>
      <c r="E90" s="35">
        <v>24314</v>
      </c>
      <c r="F90" s="1"/>
      <c r="G90" s="1"/>
      <c r="H90" s="1"/>
      <c r="I90" s="1"/>
      <c r="J90" s="1"/>
    </row>
    <row r="91" spans="1:10" x14ac:dyDescent="0.35">
      <c r="A91" s="11"/>
      <c r="B91" s="13" t="s">
        <v>51</v>
      </c>
      <c r="C91" s="1"/>
      <c r="D91" s="1"/>
      <c r="E91" s="1"/>
      <c r="F91" s="1"/>
      <c r="G91" s="1"/>
      <c r="H91" s="1"/>
      <c r="I91" s="1"/>
      <c r="J91" s="1"/>
    </row>
    <row r="92" spans="1:10" x14ac:dyDescent="0.35">
      <c r="A92" s="11"/>
      <c r="B92" s="13" t="s">
        <v>59</v>
      </c>
      <c r="C92" s="35">
        <v>24314</v>
      </c>
      <c r="D92" s="36" t="s">
        <v>56</v>
      </c>
      <c r="E92" s="1"/>
      <c r="F92" s="1"/>
      <c r="G92" s="1"/>
      <c r="H92" s="1"/>
      <c r="I92" s="1"/>
      <c r="J92" s="1"/>
    </row>
    <row r="93" spans="1:10" x14ac:dyDescent="0.35">
      <c r="A93" s="13" t="s">
        <v>6</v>
      </c>
      <c r="B93" s="12" t="s">
        <v>61</v>
      </c>
      <c r="C93" s="12" t="s">
        <v>6</v>
      </c>
      <c r="D93" s="13" t="s">
        <v>6</v>
      </c>
      <c r="E93" s="13" t="s">
        <v>6</v>
      </c>
      <c r="F93" s="12" t="s">
        <v>6</v>
      </c>
      <c r="G93" s="13" t="s">
        <v>6</v>
      </c>
      <c r="H93" s="14" t="s">
        <v>6</v>
      </c>
      <c r="I93" s="18">
        <v>486</v>
      </c>
      <c r="J93" s="15"/>
    </row>
    <row r="94" spans="1:10" ht="48" x14ac:dyDescent="0.35">
      <c r="A94" s="21"/>
      <c r="B94" s="19" t="s">
        <v>948</v>
      </c>
      <c r="C94" s="1"/>
      <c r="D94" s="1"/>
      <c r="E94" s="1"/>
      <c r="F94" s="1"/>
      <c r="G94" s="1"/>
      <c r="H94" s="1"/>
      <c r="I94" s="1"/>
      <c r="J94" s="1"/>
    </row>
  </sheetData>
  <mergeCells count="4">
    <mergeCell ref="A1:C1"/>
    <mergeCell ref="A2:C2"/>
    <mergeCell ref="A3:C3"/>
    <mergeCell ref="A4:C4"/>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115"/>
  <sheetViews>
    <sheetView workbookViewId="0">
      <selection activeCell="G13" sqref="G13"/>
    </sheetView>
  </sheetViews>
  <sheetFormatPr defaultRowHeight="14.5" x14ac:dyDescent="0.35"/>
  <cols>
    <col min="1" max="1" width="20.26953125" customWidth="1"/>
    <col min="2" max="2" width="24.6328125" customWidth="1"/>
    <col min="5" max="5" width="20.6328125" customWidth="1"/>
    <col min="6" max="6" width="16.08984375" customWidth="1"/>
    <col min="8" max="8" width="11.7265625" bestFit="1" customWidth="1"/>
    <col min="9" max="9" width="15.7265625" customWidth="1"/>
    <col min="10" max="10" width="10.81640625" bestFit="1" customWidth="1"/>
  </cols>
  <sheetData>
    <row r="3" spans="1:10" ht="15.5" x14ac:dyDescent="0.35">
      <c r="A3" s="470" t="s">
        <v>0</v>
      </c>
      <c r="B3" s="470"/>
      <c r="C3" s="470"/>
      <c r="D3" s="1"/>
      <c r="E3" s="1"/>
      <c r="F3" s="1"/>
      <c r="G3" s="1"/>
      <c r="H3" s="1"/>
      <c r="I3" s="1"/>
      <c r="J3" s="1"/>
    </row>
    <row r="4" spans="1:10" x14ac:dyDescent="0.35">
      <c r="A4" s="471" t="s">
        <v>1</v>
      </c>
      <c r="B4" s="471"/>
      <c r="C4" s="471"/>
      <c r="D4" s="1"/>
      <c r="E4" s="1"/>
      <c r="F4" s="1"/>
      <c r="G4" s="1"/>
      <c r="H4" s="1"/>
      <c r="I4" s="1"/>
      <c r="J4" s="1"/>
    </row>
    <row r="5" spans="1:10" ht="15.5" x14ac:dyDescent="0.35">
      <c r="A5" s="472" t="s">
        <v>49</v>
      </c>
      <c r="B5" s="472"/>
      <c r="C5" s="472"/>
      <c r="D5" s="1"/>
      <c r="E5" s="1"/>
      <c r="F5" s="1"/>
      <c r="G5" s="1"/>
      <c r="H5" s="1"/>
      <c r="I5" s="1"/>
      <c r="J5" s="1"/>
    </row>
    <row r="6" spans="1:10" x14ac:dyDescent="0.35">
      <c r="A6" s="471" t="s">
        <v>952</v>
      </c>
      <c r="B6" s="471"/>
      <c r="C6" s="471"/>
      <c r="D6" s="1"/>
      <c r="E6" s="1"/>
      <c r="F6" s="1"/>
      <c r="G6" s="1"/>
      <c r="H6" s="1"/>
      <c r="I6" s="1"/>
      <c r="J6" s="1"/>
    </row>
    <row r="7" spans="1:10" x14ac:dyDescent="0.35">
      <c r="A7" s="300" t="s">
        <v>4</v>
      </c>
      <c r="B7" s="301" t="s">
        <v>5</v>
      </c>
      <c r="C7" s="300" t="s">
        <v>6</v>
      </c>
      <c r="D7" s="300" t="s">
        <v>6</v>
      </c>
      <c r="E7" s="302" t="s">
        <v>7</v>
      </c>
      <c r="F7" s="303" t="s">
        <v>8</v>
      </c>
      <c r="G7" s="300" t="s">
        <v>9</v>
      </c>
      <c r="H7" s="6" t="s">
        <v>10</v>
      </c>
      <c r="I7" s="6" t="s">
        <v>9</v>
      </c>
      <c r="J7" s="6" t="s">
        <v>10</v>
      </c>
    </row>
    <row r="8" spans="1:10" x14ac:dyDescent="0.35">
      <c r="A8" s="7" t="s">
        <v>6</v>
      </c>
      <c r="B8" s="301" t="s">
        <v>6</v>
      </c>
      <c r="C8" s="302" t="s">
        <v>6</v>
      </c>
      <c r="D8" s="302" t="s">
        <v>6</v>
      </c>
      <c r="E8" s="302" t="s">
        <v>6</v>
      </c>
      <c r="F8" s="302" t="s">
        <v>6</v>
      </c>
      <c r="G8" s="302" t="s">
        <v>11</v>
      </c>
      <c r="H8" s="7" t="s">
        <v>11</v>
      </c>
      <c r="I8" s="7" t="s">
        <v>11</v>
      </c>
      <c r="J8" s="7" t="s">
        <v>11</v>
      </c>
    </row>
    <row r="9" spans="1:10" x14ac:dyDescent="0.35">
      <c r="A9" s="304">
        <v>43401</v>
      </c>
      <c r="B9" s="305" t="s">
        <v>444</v>
      </c>
      <c r="C9" s="305" t="s">
        <v>6</v>
      </c>
      <c r="D9" s="306" t="s">
        <v>6</v>
      </c>
      <c r="E9" s="305" t="s">
        <v>51</v>
      </c>
      <c r="F9" s="305" t="s">
        <v>445</v>
      </c>
      <c r="G9" s="307">
        <v>9744</v>
      </c>
      <c r="H9" s="15"/>
      <c r="I9" s="16">
        <v>69160</v>
      </c>
      <c r="J9" s="15"/>
    </row>
    <row r="10" spans="1:10" x14ac:dyDescent="0.35">
      <c r="A10" s="308" t="s">
        <v>6</v>
      </c>
      <c r="B10" s="309" t="s">
        <v>99</v>
      </c>
      <c r="C10" s="309" t="s">
        <v>6</v>
      </c>
      <c r="D10" s="308" t="s">
        <v>6</v>
      </c>
      <c r="E10" s="309" t="s">
        <v>6</v>
      </c>
      <c r="F10" s="309" t="s">
        <v>6</v>
      </c>
      <c r="G10" s="310"/>
      <c r="H10" s="24">
        <v>8333</v>
      </c>
      <c r="I10" s="1"/>
      <c r="J10" s="1"/>
    </row>
    <row r="11" spans="1:10" x14ac:dyDescent="0.35">
      <c r="A11" s="311" t="s">
        <v>6</v>
      </c>
      <c r="B11" s="309" t="s">
        <v>291</v>
      </c>
      <c r="C11" s="309" t="s">
        <v>6</v>
      </c>
      <c r="D11" s="311" t="s">
        <v>6</v>
      </c>
      <c r="E11" s="311" t="s">
        <v>6</v>
      </c>
      <c r="F11" s="309" t="s">
        <v>6</v>
      </c>
      <c r="G11" s="310"/>
      <c r="H11" s="24">
        <v>1220</v>
      </c>
      <c r="I11" s="15"/>
      <c r="J11" s="24">
        <v>67804</v>
      </c>
    </row>
    <row r="12" spans="1:10" x14ac:dyDescent="0.35">
      <c r="A12" s="311" t="s">
        <v>6</v>
      </c>
      <c r="B12" s="309" t="s">
        <v>61</v>
      </c>
      <c r="C12" s="309" t="s">
        <v>6</v>
      </c>
      <c r="D12" s="311" t="s">
        <v>6</v>
      </c>
      <c r="E12" s="311" t="s">
        <v>6</v>
      </c>
      <c r="F12" s="309" t="s">
        <v>6</v>
      </c>
      <c r="G12" s="310"/>
      <c r="H12" s="24">
        <v>191</v>
      </c>
      <c r="I12" s="1"/>
      <c r="J12" s="1"/>
    </row>
    <row r="13" spans="1:10" x14ac:dyDescent="0.35">
      <c r="A13" s="312">
        <v>43401</v>
      </c>
      <c r="B13" s="309" t="s">
        <v>449</v>
      </c>
      <c r="C13" s="309" t="s">
        <v>6</v>
      </c>
      <c r="D13" s="311" t="s">
        <v>6</v>
      </c>
      <c r="E13" s="309" t="s">
        <v>51</v>
      </c>
      <c r="F13" s="311" t="s">
        <v>450</v>
      </c>
      <c r="G13" s="313">
        <v>6240</v>
      </c>
      <c r="H13" s="15"/>
      <c r="I13" s="1"/>
      <c r="J13" s="1"/>
    </row>
    <row r="14" spans="1:10" x14ac:dyDescent="0.35">
      <c r="A14" s="311" t="s">
        <v>6</v>
      </c>
      <c r="B14" s="309" t="s">
        <v>92</v>
      </c>
      <c r="C14" s="309" t="s">
        <v>6</v>
      </c>
      <c r="D14" s="311" t="s">
        <v>6</v>
      </c>
      <c r="E14" s="311" t="s">
        <v>6</v>
      </c>
      <c r="F14" s="309" t="s">
        <v>6</v>
      </c>
      <c r="G14" s="310"/>
      <c r="H14" s="24">
        <v>5882</v>
      </c>
      <c r="I14" s="1"/>
      <c r="J14" s="1"/>
    </row>
    <row r="15" spans="1:10" x14ac:dyDescent="0.35">
      <c r="A15" s="308" t="s">
        <v>6</v>
      </c>
      <c r="B15" s="309" t="s">
        <v>248</v>
      </c>
      <c r="C15" s="309" t="s">
        <v>6</v>
      </c>
      <c r="D15" s="308" t="s">
        <v>6</v>
      </c>
      <c r="E15" s="309" t="s">
        <v>6</v>
      </c>
      <c r="F15" s="309" t="s">
        <v>6</v>
      </c>
      <c r="G15" s="310"/>
      <c r="H15" s="24">
        <v>235</v>
      </c>
      <c r="I15" s="15"/>
      <c r="J15" s="24">
        <v>1356</v>
      </c>
    </row>
    <row r="16" spans="1:10" ht="34.5" x14ac:dyDescent="0.35">
      <c r="A16" s="311" t="s">
        <v>6</v>
      </c>
      <c r="B16" s="314" t="s">
        <v>61</v>
      </c>
      <c r="C16" s="309" t="s">
        <v>6</v>
      </c>
      <c r="D16" s="311" t="s">
        <v>6</v>
      </c>
      <c r="E16" s="311" t="s">
        <v>6</v>
      </c>
      <c r="F16" s="309" t="s">
        <v>6</v>
      </c>
      <c r="G16" s="310"/>
      <c r="H16" s="24">
        <v>123</v>
      </c>
      <c r="I16" s="1"/>
      <c r="J16" s="1"/>
    </row>
    <row r="17" spans="1:10" x14ac:dyDescent="0.35">
      <c r="A17" s="312">
        <v>43401</v>
      </c>
      <c r="B17" s="309" t="s">
        <v>453</v>
      </c>
      <c r="C17" s="309" t="s">
        <v>6</v>
      </c>
      <c r="D17" s="311" t="s">
        <v>6</v>
      </c>
      <c r="E17" s="309" t="s">
        <v>51</v>
      </c>
      <c r="F17" s="311" t="s">
        <v>454</v>
      </c>
      <c r="G17" s="313">
        <v>92500</v>
      </c>
      <c r="H17" s="15"/>
      <c r="I17" s="16">
        <v>674800</v>
      </c>
      <c r="J17" s="15"/>
    </row>
    <row r="18" spans="1:10" x14ac:dyDescent="0.35">
      <c r="A18" s="311" t="s">
        <v>6</v>
      </c>
      <c r="B18" s="309" t="s">
        <v>76</v>
      </c>
      <c r="C18" s="309" t="s">
        <v>6</v>
      </c>
      <c r="D18" s="311" t="s">
        <v>6</v>
      </c>
      <c r="E18" s="311" t="s">
        <v>6</v>
      </c>
      <c r="F18" s="309" t="s">
        <v>6</v>
      </c>
      <c r="G18" s="310"/>
      <c r="H18" s="24">
        <v>11765</v>
      </c>
      <c r="I18" s="1"/>
      <c r="J18" s="1"/>
    </row>
    <row r="19" spans="1:10" x14ac:dyDescent="0.35">
      <c r="A19" s="311" t="s">
        <v>6</v>
      </c>
      <c r="B19" s="309" t="s">
        <v>181</v>
      </c>
      <c r="C19" s="309" t="s">
        <v>6</v>
      </c>
      <c r="D19" s="311" t="s">
        <v>6</v>
      </c>
      <c r="E19" s="311" t="s">
        <v>6</v>
      </c>
      <c r="F19" s="309" t="s">
        <v>6</v>
      </c>
      <c r="G19" s="310"/>
      <c r="H19" s="24">
        <v>10392</v>
      </c>
      <c r="I19" s="15"/>
      <c r="J19" s="24">
        <v>72549</v>
      </c>
    </row>
    <row r="20" spans="1:10" x14ac:dyDescent="0.35">
      <c r="A20" s="311" t="s">
        <v>6</v>
      </c>
      <c r="B20" s="309" t="s">
        <v>84</v>
      </c>
      <c r="C20" s="309" t="s">
        <v>6</v>
      </c>
      <c r="D20" s="311" t="s">
        <v>6</v>
      </c>
      <c r="E20" s="311" t="s">
        <v>6</v>
      </c>
      <c r="F20" s="309" t="s">
        <v>6</v>
      </c>
      <c r="G20" s="310"/>
      <c r="H20" s="24">
        <v>31765</v>
      </c>
      <c r="I20" s="1"/>
      <c r="J20" s="1"/>
    </row>
    <row r="21" spans="1:10" x14ac:dyDescent="0.35">
      <c r="A21" s="308" t="s">
        <v>6</v>
      </c>
      <c r="B21" s="309" t="s">
        <v>257</v>
      </c>
      <c r="C21" s="309" t="s">
        <v>6</v>
      </c>
      <c r="D21" s="308" t="s">
        <v>6</v>
      </c>
      <c r="E21" s="309" t="s">
        <v>6</v>
      </c>
      <c r="F21" s="309" t="s">
        <v>6</v>
      </c>
      <c r="G21" s="310"/>
      <c r="H21" s="24">
        <v>25784</v>
      </c>
      <c r="I21" s="1"/>
      <c r="J21" s="1"/>
    </row>
    <row r="22" spans="1:10" x14ac:dyDescent="0.35">
      <c r="A22" s="311" t="s">
        <v>6</v>
      </c>
      <c r="B22" s="309" t="s">
        <v>201</v>
      </c>
      <c r="C22" s="309" t="s">
        <v>6</v>
      </c>
      <c r="D22" s="311" t="s">
        <v>6</v>
      </c>
      <c r="E22" s="311" t="s">
        <v>6</v>
      </c>
      <c r="F22" s="309" t="s">
        <v>6</v>
      </c>
      <c r="G22" s="310"/>
      <c r="H22" s="24">
        <v>4706</v>
      </c>
      <c r="I22" s="1"/>
      <c r="J22" s="1"/>
    </row>
    <row r="23" spans="1:10" x14ac:dyDescent="0.35">
      <c r="A23" s="311" t="s">
        <v>6</v>
      </c>
      <c r="B23" s="309" t="s">
        <v>293</v>
      </c>
      <c r="C23" s="309" t="s">
        <v>6</v>
      </c>
      <c r="D23" s="311" t="s">
        <v>6</v>
      </c>
      <c r="E23" s="311" t="s">
        <v>6</v>
      </c>
      <c r="F23" s="309" t="s">
        <v>6</v>
      </c>
      <c r="G23" s="310"/>
      <c r="H23" s="24">
        <v>6275</v>
      </c>
      <c r="I23" s="15"/>
      <c r="J23" s="24">
        <v>243137</v>
      </c>
    </row>
    <row r="24" spans="1:10" x14ac:dyDescent="0.35">
      <c r="A24" s="311" t="s">
        <v>6</v>
      </c>
      <c r="B24" s="309" t="s">
        <v>61</v>
      </c>
      <c r="C24" s="309" t="s">
        <v>6</v>
      </c>
      <c r="D24" s="311" t="s">
        <v>6</v>
      </c>
      <c r="E24" s="311" t="s">
        <v>6</v>
      </c>
      <c r="F24" s="309" t="s">
        <v>6</v>
      </c>
      <c r="G24" s="310"/>
      <c r="H24" s="24">
        <v>1813</v>
      </c>
      <c r="I24" s="1"/>
      <c r="J24" s="1"/>
    </row>
    <row r="25" spans="1:10" x14ac:dyDescent="0.35">
      <c r="A25" s="312">
        <v>43401</v>
      </c>
      <c r="B25" s="309" t="s">
        <v>458</v>
      </c>
      <c r="C25" s="309" t="s">
        <v>6</v>
      </c>
      <c r="D25" s="311" t="s">
        <v>6</v>
      </c>
      <c r="E25" s="309" t="s">
        <v>51</v>
      </c>
      <c r="F25" s="311" t="s">
        <v>459</v>
      </c>
      <c r="G25" s="313">
        <v>50274</v>
      </c>
      <c r="H25" s="15"/>
      <c r="I25" s="1"/>
      <c r="J25" s="1"/>
    </row>
    <row r="26" spans="1:10" x14ac:dyDescent="0.35">
      <c r="A26" s="311" t="s">
        <v>6</v>
      </c>
      <c r="B26" s="309" t="s">
        <v>461</v>
      </c>
      <c r="C26" s="309" t="s">
        <v>6</v>
      </c>
      <c r="D26" s="311" t="s">
        <v>6</v>
      </c>
      <c r="E26" s="311" t="s">
        <v>6</v>
      </c>
      <c r="F26" s="309" t="s">
        <v>6</v>
      </c>
      <c r="G26" s="310"/>
      <c r="H26" s="24">
        <v>49288</v>
      </c>
      <c r="I26" s="1"/>
      <c r="J26" s="1"/>
    </row>
    <row r="27" spans="1:10" x14ac:dyDescent="0.35">
      <c r="A27" s="311" t="s">
        <v>6</v>
      </c>
      <c r="B27" s="309" t="s">
        <v>61</v>
      </c>
      <c r="C27" s="309" t="s">
        <v>6</v>
      </c>
      <c r="D27" s="311" t="s">
        <v>6</v>
      </c>
      <c r="E27" s="311" t="s">
        <v>6</v>
      </c>
      <c r="F27" s="309" t="s">
        <v>6</v>
      </c>
      <c r="G27" s="310"/>
      <c r="H27" s="24">
        <v>986</v>
      </c>
      <c r="I27" s="15"/>
      <c r="J27" s="24">
        <v>345882</v>
      </c>
    </row>
    <row r="28" spans="1:10" x14ac:dyDescent="0.35">
      <c r="A28" s="312">
        <v>43401</v>
      </c>
      <c r="B28" s="309" t="s">
        <v>357</v>
      </c>
      <c r="C28" s="309" t="s">
        <v>6</v>
      </c>
      <c r="D28" s="311" t="s">
        <v>6</v>
      </c>
      <c r="E28" s="309" t="s">
        <v>51</v>
      </c>
      <c r="F28" s="311" t="s">
        <v>464</v>
      </c>
      <c r="G28" s="313">
        <v>26800</v>
      </c>
      <c r="H28" s="15"/>
      <c r="I28" s="1"/>
      <c r="J28" s="1"/>
    </row>
    <row r="29" spans="1:10" x14ac:dyDescent="0.35">
      <c r="A29" s="311" t="s">
        <v>6</v>
      </c>
      <c r="B29" s="309" t="s">
        <v>257</v>
      </c>
      <c r="C29" s="309" t="s">
        <v>6</v>
      </c>
      <c r="D29" s="311" t="s">
        <v>6</v>
      </c>
      <c r="E29" s="311" t="s">
        <v>6</v>
      </c>
      <c r="F29" s="309" t="s">
        <v>6</v>
      </c>
      <c r="G29" s="310"/>
      <c r="H29" s="24">
        <v>26275</v>
      </c>
      <c r="I29" s="1"/>
      <c r="J29" s="1"/>
    </row>
    <row r="30" spans="1:10" x14ac:dyDescent="0.35">
      <c r="A30" s="311" t="s">
        <v>6</v>
      </c>
      <c r="B30" s="309" t="s">
        <v>61</v>
      </c>
      <c r="C30" s="309" t="s">
        <v>6</v>
      </c>
      <c r="D30" s="311" t="s">
        <v>6</v>
      </c>
      <c r="E30" s="311" t="s">
        <v>6</v>
      </c>
      <c r="F30" s="309" t="s">
        <v>6</v>
      </c>
      <c r="G30" s="310"/>
      <c r="H30" s="24">
        <v>525</v>
      </c>
      <c r="I30" s="1"/>
      <c r="J30" s="1"/>
    </row>
    <row r="31" spans="1:10" x14ac:dyDescent="0.35">
      <c r="A31" s="315">
        <v>43401</v>
      </c>
      <c r="B31" s="309" t="s">
        <v>325</v>
      </c>
      <c r="C31" s="309" t="s">
        <v>6</v>
      </c>
      <c r="D31" s="308" t="s">
        <v>6</v>
      </c>
      <c r="E31" s="309" t="s">
        <v>51</v>
      </c>
      <c r="F31" s="309" t="s">
        <v>877</v>
      </c>
      <c r="G31" s="313">
        <v>78900</v>
      </c>
      <c r="H31" s="15"/>
      <c r="I31" s="15"/>
      <c r="J31" s="24">
        <v>13232</v>
      </c>
    </row>
    <row r="32" spans="1:10" ht="23" x14ac:dyDescent="0.35">
      <c r="A32" s="311" t="s">
        <v>6</v>
      </c>
      <c r="B32" s="314" t="s">
        <v>112</v>
      </c>
      <c r="C32" s="309" t="s">
        <v>6</v>
      </c>
      <c r="D32" s="311" t="s">
        <v>6</v>
      </c>
      <c r="E32" s="311" t="s">
        <v>6</v>
      </c>
      <c r="F32" s="309" t="s">
        <v>6</v>
      </c>
      <c r="G32" s="310"/>
      <c r="H32" s="24">
        <v>39118</v>
      </c>
      <c r="I32" s="1"/>
      <c r="J32" s="1"/>
    </row>
    <row r="33" spans="1:10" x14ac:dyDescent="0.35">
      <c r="A33" s="311" t="s">
        <v>6</v>
      </c>
      <c r="B33" s="309" t="s">
        <v>191</v>
      </c>
      <c r="C33" s="309" t="s">
        <v>6</v>
      </c>
      <c r="D33" s="311" t="s">
        <v>6</v>
      </c>
      <c r="E33" s="311" t="s">
        <v>6</v>
      </c>
      <c r="F33" s="309" t="s">
        <v>6</v>
      </c>
      <c r="G33" s="310"/>
      <c r="H33" s="24">
        <v>38235</v>
      </c>
      <c r="I33" s="16">
        <v>52720</v>
      </c>
      <c r="J33" s="15"/>
    </row>
    <row r="34" spans="1:10" x14ac:dyDescent="0.35">
      <c r="A34" s="311" t="s">
        <v>6</v>
      </c>
      <c r="B34" s="309" t="s">
        <v>61</v>
      </c>
      <c r="C34" s="309" t="s">
        <v>6</v>
      </c>
      <c r="D34" s="311" t="s">
        <v>6</v>
      </c>
      <c r="E34" s="311" t="s">
        <v>6</v>
      </c>
      <c r="F34" s="309" t="s">
        <v>6</v>
      </c>
      <c r="G34" s="310"/>
      <c r="H34" s="24">
        <v>1547</v>
      </c>
      <c r="I34" s="1"/>
      <c r="J34" s="1"/>
    </row>
    <row r="35" spans="1:10" x14ac:dyDescent="0.35">
      <c r="A35" s="312">
        <v>43403</v>
      </c>
      <c r="B35" s="309" t="s">
        <v>953</v>
      </c>
      <c r="C35" s="309" t="s">
        <v>6</v>
      </c>
      <c r="D35" s="311" t="s">
        <v>6</v>
      </c>
      <c r="E35" s="309" t="s">
        <v>51</v>
      </c>
      <c r="F35" s="311" t="s">
        <v>471</v>
      </c>
      <c r="G35" s="313">
        <v>30600</v>
      </c>
      <c r="H35" s="15"/>
      <c r="I35" s="15"/>
      <c r="J35" s="24">
        <v>26275</v>
      </c>
    </row>
    <row r="36" spans="1:10" x14ac:dyDescent="0.35">
      <c r="A36" s="311" t="s">
        <v>6</v>
      </c>
      <c r="B36" s="309" t="s">
        <v>76</v>
      </c>
      <c r="C36" s="309" t="s">
        <v>6</v>
      </c>
      <c r="D36" s="311" t="s">
        <v>6</v>
      </c>
      <c r="E36" s="311" t="s">
        <v>6</v>
      </c>
      <c r="F36" s="309" t="s">
        <v>6</v>
      </c>
      <c r="G36" s="310"/>
      <c r="H36" s="24">
        <v>18235</v>
      </c>
      <c r="I36" s="1"/>
      <c r="J36" s="1"/>
    </row>
    <row r="37" spans="1:10" x14ac:dyDescent="0.35">
      <c r="A37" s="311" t="s">
        <v>6</v>
      </c>
      <c r="B37" s="309" t="s">
        <v>78</v>
      </c>
      <c r="C37" s="309" t="s">
        <v>6</v>
      </c>
      <c r="D37" s="311" t="s">
        <v>6</v>
      </c>
      <c r="E37" s="311" t="s">
        <v>6</v>
      </c>
      <c r="F37" s="309" t="s">
        <v>6</v>
      </c>
      <c r="G37" s="310"/>
      <c r="H37" s="24">
        <v>11765</v>
      </c>
      <c r="I37" s="1"/>
      <c r="J37" s="1"/>
    </row>
    <row r="38" spans="1:10" x14ac:dyDescent="0.35">
      <c r="A38" s="308" t="s">
        <v>6</v>
      </c>
      <c r="B38" s="309" t="s">
        <v>61</v>
      </c>
      <c r="C38" s="309" t="s">
        <v>6</v>
      </c>
      <c r="D38" s="308" t="s">
        <v>6</v>
      </c>
      <c r="E38" s="309" t="s">
        <v>6</v>
      </c>
      <c r="F38" s="309" t="s">
        <v>6</v>
      </c>
      <c r="G38" s="310"/>
      <c r="H38" s="24">
        <v>600</v>
      </c>
      <c r="I38" s="1"/>
      <c r="J38" s="1"/>
    </row>
    <row r="39" spans="1:10" x14ac:dyDescent="0.35">
      <c r="A39" s="312">
        <v>43403</v>
      </c>
      <c r="B39" s="309" t="s">
        <v>954</v>
      </c>
      <c r="C39" s="309" t="s">
        <v>6</v>
      </c>
      <c r="D39" s="311" t="s">
        <v>6</v>
      </c>
      <c r="E39" s="309" t="s">
        <v>51</v>
      </c>
      <c r="F39" s="311" t="s">
        <v>477</v>
      </c>
      <c r="G39" s="313">
        <v>200000</v>
      </c>
      <c r="H39" s="15"/>
      <c r="I39" s="15"/>
      <c r="J39" s="24">
        <v>25412</v>
      </c>
    </row>
    <row r="40" spans="1:10" x14ac:dyDescent="0.35">
      <c r="A40" s="311" t="s">
        <v>6</v>
      </c>
      <c r="B40" s="309" t="s">
        <v>144</v>
      </c>
      <c r="C40" s="309" t="s">
        <v>6</v>
      </c>
      <c r="D40" s="311" t="s">
        <v>6</v>
      </c>
      <c r="E40" s="311" t="s">
        <v>6</v>
      </c>
      <c r="F40" s="309" t="s">
        <v>6</v>
      </c>
      <c r="G40" s="310"/>
      <c r="H40" s="24">
        <v>196078</v>
      </c>
      <c r="I40" s="1"/>
      <c r="J40" s="1"/>
    </row>
    <row r="41" spans="1:10" x14ac:dyDescent="0.35">
      <c r="A41" s="311" t="s">
        <v>6</v>
      </c>
      <c r="B41" s="309" t="s">
        <v>61</v>
      </c>
      <c r="C41" s="309" t="s">
        <v>6</v>
      </c>
      <c r="D41" s="311" t="s">
        <v>6</v>
      </c>
      <c r="E41" s="311" t="s">
        <v>6</v>
      </c>
      <c r="F41" s="309" t="s">
        <v>6</v>
      </c>
      <c r="G41" s="310"/>
      <c r="H41" s="24">
        <v>3922</v>
      </c>
      <c r="I41" s="1"/>
      <c r="J41" s="1"/>
    </row>
    <row r="42" spans="1:10" x14ac:dyDescent="0.35">
      <c r="A42" s="312">
        <v>43403</v>
      </c>
      <c r="B42" s="309" t="s">
        <v>139</v>
      </c>
      <c r="C42" s="309" t="s">
        <v>6</v>
      </c>
      <c r="D42" s="311" t="s">
        <v>6</v>
      </c>
      <c r="E42" s="309" t="s">
        <v>51</v>
      </c>
      <c r="F42" s="311" t="s">
        <v>481</v>
      </c>
      <c r="G42" s="313">
        <v>447300</v>
      </c>
      <c r="H42" s="15"/>
      <c r="I42" s="1"/>
      <c r="J42" s="1"/>
    </row>
    <row r="43" spans="1:10" x14ac:dyDescent="0.35">
      <c r="A43" s="311" t="s">
        <v>6</v>
      </c>
      <c r="B43" s="309" t="s">
        <v>955</v>
      </c>
      <c r="C43" s="309" t="s">
        <v>6</v>
      </c>
      <c r="D43" s="311" t="s">
        <v>6</v>
      </c>
      <c r="E43" s="311" t="s">
        <v>6</v>
      </c>
      <c r="F43" s="309" t="s">
        <v>6</v>
      </c>
      <c r="G43" s="310"/>
      <c r="H43" s="24">
        <v>172941</v>
      </c>
      <c r="I43" s="15"/>
      <c r="J43" s="24">
        <v>1033</v>
      </c>
    </row>
    <row r="44" spans="1:10" ht="23" x14ac:dyDescent="0.35">
      <c r="A44" s="311" t="s">
        <v>6</v>
      </c>
      <c r="B44" s="314" t="s">
        <v>112</v>
      </c>
      <c r="C44" s="309" t="s">
        <v>6</v>
      </c>
      <c r="D44" s="311" t="s">
        <v>6</v>
      </c>
      <c r="E44" s="311" t="s">
        <v>6</v>
      </c>
      <c r="F44" s="309" t="s">
        <v>6</v>
      </c>
      <c r="G44" s="310"/>
      <c r="H44" s="24">
        <v>222353</v>
      </c>
      <c r="I44" s="1"/>
      <c r="J44" s="1"/>
    </row>
    <row r="45" spans="1:10" x14ac:dyDescent="0.35">
      <c r="A45" s="311" t="s">
        <v>6</v>
      </c>
      <c r="B45" s="309" t="s">
        <v>144</v>
      </c>
      <c r="C45" s="309" t="s">
        <v>6</v>
      </c>
      <c r="D45" s="311" t="s">
        <v>6</v>
      </c>
      <c r="E45" s="311" t="s">
        <v>6</v>
      </c>
      <c r="F45" s="309" t="s">
        <v>6</v>
      </c>
      <c r="G45" s="310"/>
      <c r="H45" s="24">
        <v>43235</v>
      </c>
      <c r="I45" s="16">
        <v>12000</v>
      </c>
      <c r="J45" s="15"/>
    </row>
    <row r="46" spans="1:10" x14ac:dyDescent="0.35">
      <c r="A46" s="311" t="s">
        <v>6</v>
      </c>
      <c r="B46" s="309" t="s">
        <v>61</v>
      </c>
      <c r="C46" s="309" t="s">
        <v>6</v>
      </c>
      <c r="D46" s="311" t="s">
        <v>6</v>
      </c>
      <c r="E46" s="311" t="s">
        <v>6</v>
      </c>
      <c r="F46" s="309" t="s">
        <v>6</v>
      </c>
      <c r="G46" s="310"/>
      <c r="H46" s="24">
        <v>8771</v>
      </c>
      <c r="I46" s="1"/>
      <c r="J46" s="1"/>
    </row>
    <row r="47" spans="1:10" x14ac:dyDescent="0.35">
      <c r="A47" s="312">
        <v>43404</v>
      </c>
      <c r="B47" s="309" t="s">
        <v>63</v>
      </c>
      <c r="C47" s="309" t="s">
        <v>6</v>
      </c>
      <c r="D47" s="311" t="s">
        <v>6</v>
      </c>
      <c r="E47" s="309" t="s">
        <v>51</v>
      </c>
      <c r="F47" s="311" t="s">
        <v>485</v>
      </c>
      <c r="G47" s="313">
        <v>2284800</v>
      </c>
      <c r="H47" s="15"/>
      <c r="I47" s="15"/>
      <c r="J47" s="24">
        <v>11765</v>
      </c>
    </row>
    <row r="48" spans="1:10" x14ac:dyDescent="0.35">
      <c r="A48" s="311" t="s">
        <v>6</v>
      </c>
      <c r="B48" s="309" t="s">
        <v>189</v>
      </c>
      <c r="C48" s="309" t="s">
        <v>6</v>
      </c>
      <c r="D48" s="311" t="s">
        <v>6</v>
      </c>
      <c r="E48" s="311" t="s">
        <v>6</v>
      </c>
      <c r="F48" s="309" t="s">
        <v>6</v>
      </c>
      <c r="G48" s="310"/>
      <c r="H48" s="24">
        <v>2240000</v>
      </c>
      <c r="I48" s="1"/>
      <c r="J48" s="1"/>
    </row>
    <row r="49" spans="1:10" x14ac:dyDescent="0.35">
      <c r="A49" s="311" t="s">
        <v>6</v>
      </c>
      <c r="B49" s="309" t="s">
        <v>61</v>
      </c>
      <c r="C49" s="309" t="s">
        <v>6</v>
      </c>
      <c r="D49" s="311" t="s">
        <v>6</v>
      </c>
      <c r="E49" s="311" t="s">
        <v>6</v>
      </c>
      <c r="F49" s="309" t="s">
        <v>6</v>
      </c>
      <c r="G49" s="310"/>
      <c r="H49" s="24">
        <v>44800</v>
      </c>
      <c r="I49" s="1"/>
      <c r="J49" s="1"/>
    </row>
    <row r="50" spans="1:10" x14ac:dyDescent="0.35">
      <c r="A50" s="315">
        <v>43404</v>
      </c>
      <c r="B50" s="309" t="s">
        <v>956</v>
      </c>
      <c r="C50" s="309" t="s">
        <v>6</v>
      </c>
      <c r="D50" s="308" t="s">
        <v>6</v>
      </c>
      <c r="E50" s="309" t="s">
        <v>51</v>
      </c>
      <c r="F50" s="309" t="s">
        <v>489</v>
      </c>
      <c r="G50" s="313">
        <v>128800</v>
      </c>
      <c r="H50" s="15"/>
      <c r="I50" s="1"/>
      <c r="J50" s="1"/>
    </row>
    <row r="51" spans="1:10" x14ac:dyDescent="0.35">
      <c r="A51" s="311" t="s">
        <v>6</v>
      </c>
      <c r="B51" s="309" t="s">
        <v>92</v>
      </c>
      <c r="C51" s="309" t="s">
        <v>6</v>
      </c>
      <c r="D51" s="311" t="s">
        <v>6</v>
      </c>
      <c r="E51" s="311" t="s">
        <v>6</v>
      </c>
      <c r="F51" s="309" t="s">
        <v>6</v>
      </c>
      <c r="G51" s="310"/>
      <c r="H51" s="24">
        <v>111176</v>
      </c>
      <c r="I51" s="15"/>
      <c r="J51" s="24">
        <v>235</v>
      </c>
    </row>
    <row r="52" spans="1:10" ht="23" x14ac:dyDescent="0.35">
      <c r="A52" s="311" t="s">
        <v>6</v>
      </c>
      <c r="B52" s="314" t="s">
        <v>66</v>
      </c>
      <c r="C52" s="309" t="s">
        <v>6</v>
      </c>
      <c r="D52" s="311" t="s">
        <v>6</v>
      </c>
      <c r="E52" s="311" t="s">
        <v>6</v>
      </c>
      <c r="F52" s="309" t="s">
        <v>6</v>
      </c>
      <c r="G52" s="310"/>
      <c r="H52" s="24">
        <v>15098</v>
      </c>
      <c r="I52" s="1"/>
      <c r="J52" s="1"/>
    </row>
    <row r="53" spans="1:10" x14ac:dyDescent="0.35">
      <c r="A53" s="311" t="s">
        <v>6</v>
      </c>
      <c r="B53" s="309" t="s">
        <v>61</v>
      </c>
      <c r="C53" s="309" t="s">
        <v>6</v>
      </c>
      <c r="D53" s="311" t="s">
        <v>6</v>
      </c>
      <c r="E53" s="311" t="s">
        <v>6</v>
      </c>
      <c r="F53" s="309" t="s">
        <v>6</v>
      </c>
      <c r="G53" s="310"/>
      <c r="H53" s="24">
        <v>2526</v>
      </c>
      <c r="I53" s="16">
        <v>16400</v>
      </c>
      <c r="J53" s="15"/>
    </row>
    <row r="54" spans="1:10" x14ac:dyDescent="0.35">
      <c r="A54" s="315">
        <v>43404</v>
      </c>
      <c r="B54" s="309" t="s">
        <v>957</v>
      </c>
      <c r="C54" s="309" t="s">
        <v>6</v>
      </c>
      <c r="D54" s="308" t="s">
        <v>6</v>
      </c>
      <c r="E54" s="309" t="s">
        <v>51</v>
      </c>
      <c r="F54" s="309" t="s">
        <v>495</v>
      </c>
      <c r="G54" s="313">
        <v>630800</v>
      </c>
      <c r="H54" s="15"/>
      <c r="I54" s="1"/>
      <c r="J54" s="1"/>
    </row>
    <row r="55" spans="1:10" x14ac:dyDescent="0.35">
      <c r="A55" s="311" t="s">
        <v>6</v>
      </c>
      <c r="B55" s="309" t="s">
        <v>181</v>
      </c>
      <c r="C55" s="309" t="s">
        <v>6</v>
      </c>
      <c r="D55" s="311" t="s">
        <v>6</v>
      </c>
      <c r="E55" s="311" t="s">
        <v>6</v>
      </c>
      <c r="F55" s="309" t="s">
        <v>6</v>
      </c>
      <c r="G55" s="310"/>
      <c r="H55" s="24">
        <v>1324</v>
      </c>
      <c r="I55" s="15"/>
      <c r="J55" s="24">
        <v>5600</v>
      </c>
    </row>
    <row r="56" spans="1:10" x14ac:dyDescent="0.35">
      <c r="A56" s="311" t="s">
        <v>6</v>
      </c>
      <c r="B56" s="309" t="s">
        <v>189</v>
      </c>
      <c r="C56" s="309" t="s">
        <v>6</v>
      </c>
      <c r="D56" s="311" t="s">
        <v>6</v>
      </c>
      <c r="E56" s="311" t="s">
        <v>6</v>
      </c>
      <c r="F56" s="309" t="s">
        <v>6</v>
      </c>
      <c r="G56" s="310"/>
      <c r="H56" s="24">
        <v>160588</v>
      </c>
      <c r="I56" s="1"/>
      <c r="J56" s="1"/>
    </row>
    <row r="57" spans="1:10" x14ac:dyDescent="0.35">
      <c r="A57" s="308" t="s">
        <v>6</v>
      </c>
      <c r="B57" s="309" t="s">
        <v>302</v>
      </c>
      <c r="C57" s="309" t="s">
        <v>6</v>
      </c>
      <c r="D57" s="308" t="s">
        <v>6</v>
      </c>
      <c r="E57" s="309" t="s">
        <v>6</v>
      </c>
      <c r="F57" s="309" t="s">
        <v>6</v>
      </c>
      <c r="G57" s="310"/>
      <c r="H57" s="24">
        <v>5490</v>
      </c>
      <c r="I57" s="1"/>
      <c r="J57" s="1"/>
    </row>
    <row r="58" spans="1:10" x14ac:dyDescent="0.35">
      <c r="A58" s="308" t="s">
        <v>6</v>
      </c>
      <c r="B58" s="309" t="s">
        <v>70</v>
      </c>
      <c r="C58" s="309" t="s">
        <v>6</v>
      </c>
      <c r="D58" s="308" t="s">
        <v>6</v>
      </c>
      <c r="E58" s="309" t="s">
        <v>6</v>
      </c>
      <c r="F58" s="309" t="s">
        <v>6</v>
      </c>
      <c r="G58" s="310"/>
      <c r="H58" s="24">
        <v>55588</v>
      </c>
      <c r="I58" s="1"/>
      <c r="J58" s="1"/>
    </row>
    <row r="59" spans="1:10" x14ac:dyDescent="0.35">
      <c r="A59" s="308" t="s">
        <v>6</v>
      </c>
      <c r="B59" s="309" t="s">
        <v>958</v>
      </c>
      <c r="C59" s="309" t="s">
        <v>6</v>
      </c>
      <c r="D59" s="308" t="s">
        <v>6</v>
      </c>
      <c r="E59" s="309" t="s">
        <v>6</v>
      </c>
      <c r="F59" s="309" t="s">
        <v>6</v>
      </c>
      <c r="G59" s="310"/>
      <c r="H59" s="24">
        <v>46324</v>
      </c>
      <c r="I59" s="15"/>
      <c r="J59" s="24">
        <v>10800</v>
      </c>
    </row>
    <row r="60" spans="1:10" x14ac:dyDescent="0.35">
      <c r="A60" s="311" t="s">
        <v>6</v>
      </c>
      <c r="B60" s="309" t="s">
        <v>959</v>
      </c>
      <c r="C60" s="309" t="s">
        <v>6</v>
      </c>
      <c r="D60" s="311" t="s">
        <v>6</v>
      </c>
      <c r="E60" s="311" t="s">
        <v>6</v>
      </c>
      <c r="F60" s="309" t="s">
        <v>6</v>
      </c>
      <c r="G60" s="310"/>
      <c r="H60" s="24">
        <v>49412</v>
      </c>
      <c r="I60" s="1"/>
      <c r="J60" s="1"/>
    </row>
    <row r="61" spans="1:10" x14ac:dyDescent="0.35">
      <c r="A61" s="316" t="s">
        <v>6</v>
      </c>
      <c r="B61" s="302" t="s">
        <v>112</v>
      </c>
      <c r="C61" s="302" t="s">
        <v>6</v>
      </c>
      <c r="D61" s="302" t="s">
        <v>6</v>
      </c>
      <c r="E61" s="302" t="s">
        <v>6</v>
      </c>
      <c r="F61" s="302" t="s">
        <v>6</v>
      </c>
      <c r="G61" s="317"/>
      <c r="H61" s="24">
        <v>222353</v>
      </c>
      <c r="I61" s="1"/>
      <c r="J61" s="1"/>
    </row>
    <row r="62" spans="1:10" x14ac:dyDescent="0.35">
      <c r="A62" s="14" t="s">
        <v>6</v>
      </c>
      <c r="B62" s="12" t="s">
        <v>960</v>
      </c>
      <c r="C62" s="23" t="s">
        <v>6</v>
      </c>
      <c r="D62" s="14" t="s">
        <v>6</v>
      </c>
      <c r="E62" s="23" t="s">
        <v>6</v>
      </c>
      <c r="F62" s="23" t="s">
        <v>6</v>
      </c>
      <c r="G62" s="15"/>
      <c r="H62" s="24">
        <v>39118</v>
      </c>
      <c r="I62" s="1"/>
      <c r="J62" s="1"/>
    </row>
    <row r="63" spans="1:10" ht="23" x14ac:dyDescent="0.35">
      <c r="A63" s="14" t="s">
        <v>6</v>
      </c>
      <c r="B63" s="318" t="s">
        <v>291</v>
      </c>
      <c r="C63" s="12" t="s">
        <v>6</v>
      </c>
      <c r="D63" s="14" t="s">
        <v>6</v>
      </c>
      <c r="E63" s="23" t="s">
        <v>6</v>
      </c>
      <c r="F63" s="23" t="s">
        <v>6</v>
      </c>
      <c r="G63" s="15"/>
      <c r="H63" s="24">
        <v>1176</v>
      </c>
      <c r="I63" s="1"/>
      <c r="J63" s="1"/>
    </row>
    <row r="64" spans="1:10" x14ac:dyDescent="0.35">
      <c r="A64" s="14" t="s">
        <v>6</v>
      </c>
      <c r="B64" s="12" t="s">
        <v>961</v>
      </c>
      <c r="C64" s="12" t="s">
        <v>6</v>
      </c>
      <c r="D64" s="14" t="s">
        <v>6</v>
      </c>
      <c r="E64" s="23" t="s">
        <v>6</v>
      </c>
      <c r="F64" s="23" t="s">
        <v>6</v>
      </c>
      <c r="G64" s="15"/>
      <c r="H64" s="24">
        <v>37059</v>
      </c>
      <c r="I64" s="16">
        <v>40000</v>
      </c>
      <c r="J64" s="15"/>
    </row>
    <row r="65" spans="1:10" x14ac:dyDescent="0.35">
      <c r="A65" s="14" t="s">
        <v>6</v>
      </c>
      <c r="B65" s="12" t="s">
        <v>61</v>
      </c>
      <c r="C65" s="12" t="s">
        <v>6</v>
      </c>
      <c r="D65" s="14" t="s">
        <v>6</v>
      </c>
      <c r="E65" s="23" t="s">
        <v>6</v>
      </c>
      <c r="F65" s="23" t="s">
        <v>6</v>
      </c>
      <c r="G65" s="15"/>
      <c r="H65" s="24">
        <v>12368</v>
      </c>
      <c r="I65" s="1"/>
      <c r="J65" s="1"/>
    </row>
    <row r="66" spans="1:10" x14ac:dyDescent="0.35">
      <c r="A66" s="11">
        <v>43404</v>
      </c>
      <c r="B66" s="12" t="s">
        <v>115</v>
      </c>
      <c r="C66" s="12" t="s">
        <v>6</v>
      </c>
      <c r="D66" s="14" t="s">
        <v>6</v>
      </c>
      <c r="E66" s="23" t="s">
        <v>51</v>
      </c>
      <c r="F66" s="23" t="s">
        <v>499</v>
      </c>
      <c r="G66" s="16">
        <v>71890</v>
      </c>
      <c r="H66" s="15"/>
      <c r="I66" s="15"/>
      <c r="J66" s="24">
        <v>39216</v>
      </c>
    </row>
    <row r="67" spans="1:10" x14ac:dyDescent="0.35">
      <c r="A67" s="14" t="s">
        <v>6</v>
      </c>
      <c r="B67" s="319" t="s">
        <v>271</v>
      </c>
      <c r="C67" s="23" t="s">
        <v>6</v>
      </c>
      <c r="D67" s="14" t="s">
        <v>6</v>
      </c>
      <c r="E67" s="23" t="s">
        <v>6</v>
      </c>
      <c r="F67" s="23" t="s">
        <v>6</v>
      </c>
      <c r="G67" s="15"/>
      <c r="H67" s="24">
        <v>70480</v>
      </c>
      <c r="I67" s="1"/>
      <c r="J67" s="1"/>
    </row>
    <row r="68" spans="1:10" x14ac:dyDescent="0.35">
      <c r="A68" s="14" t="s">
        <v>6</v>
      </c>
      <c r="B68" s="12" t="s">
        <v>61</v>
      </c>
      <c r="C68" s="12" t="s">
        <v>6</v>
      </c>
      <c r="D68" s="14" t="s">
        <v>6</v>
      </c>
      <c r="E68" s="23" t="s">
        <v>6</v>
      </c>
      <c r="F68" s="23" t="s">
        <v>6</v>
      </c>
      <c r="G68" s="15"/>
      <c r="H68" s="24">
        <v>1410</v>
      </c>
      <c r="I68" s="1"/>
      <c r="J68" s="1"/>
    </row>
    <row r="69" spans="1:10" x14ac:dyDescent="0.35">
      <c r="A69" s="11">
        <v>43404</v>
      </c>
      <c r="B69" s="12" t="s">
        <v>115</v>
      </c>
      <c r="C69" s="23" t="s">
        <v>6</v>
      </c>
      <c r="D69" s="14" t="s">
        <v>6</v>
      </c>
      <c r="E69" s="23" t="s">
        <v>51</v>
      </c>
      <c r="F69" s="23" t="s">
        <v>504</v>
      </c>
      <c r="G69" s="16">
        <v>159600</v>
      </c>
      <c r="H69" s="15"/>
      <c r="I69" s="1"/>
      <c r="J69" s="1"/>
    </row>
    <row r="70" spans="1:10" x14ac:dyDescent="0.35">
      <c r="A70" s="14" t="s">
        <v>6</v>
      </c>
      <c r="B70" s="12" t="s">
        <v>120</v>
      </c>
      <c r="C70" s="12" t="s">
        <v>6</v>
      </c>
      <c r="D70" s="14" t="s">
        <v>6</v>
      </c>
      <c r="E70" s="23" t="s">
        <v>6</v>
      </c>
      <c r="F70" s="23" t="s">
        <v>6</v>
      </c>
      <c r="G70" s="15"/>
      <c r="H70" s="24">
        <v>156471</v>
      </c>
      <c r="I70" s="15"/>
      <c r="J70" s="24">
        <v>784</v>
      </c>
    </row>
    <row r="71" spans="1:10" x14ac:dyDescent="0.35">
      <c r="A71" s="14" t="s">
        <v>6</v>
      </c>
      <c r="B71" s="318" t="s">
        <v>61</v>
      </c>
      <c r="C71" s="12" t="s">
        <v>6</v>
      </c>
      <c r="D71" s="14" t="s">
        <v>6</v>
      </c>
      <c r="E71" s="23" t="s">
        <v>6</v>
      </c>
      <c r="F71" s="23" t="s">
        <v>6</v>
      </c>
      <c r="G71" s="15"/>
      <c r="H71" s="24">
        <v>3129</v>
      </c>
      <c r="I71" s="1"/>
      <c r="J71" s="1"/>
    </row>
    <row r="72" spans="1:10" x14ac:dyDescent="0.35">
      <c r="A72" s="11">
        <v>43404</v>
      </c>
      <c r="B72" s="12" t="s">
        <v>63</v>
      </c>
      <c r="C72" s="12" t="s">
        <v>6</v>
      </c>
      <c r="D72" s="14" t="s">
        <v>6</v>
      </c>
      <c r="E72" s="23" t="s">
        <v>51</v>
      </c>
      <c r="F72" s="23" t="s">
        <v>508</v>
      </c>
      <c r="G72" s="16">
        <v>852400</v>
      </c>
      <c r="H72" s="15"/>
      <c r="I72" s="16">
        <v>21600</v>
      </c>
      <c r="J72" s="15"/>
    </row>
    <row r="73" spans="1:10" x14ac:dyDescent="0.35">
      <c r="A73" s="14" t="s">
        <v>6</v>
      </c>
      <c r="B73" s="12" t="s">
        <v>302</v>
      </c>
      <c r="C73" s="12" t="s">
        <v>6</v>
      </c>
      <c r="D73" s="14" t="s">
        <v>6</v>
      </c>
      <c r="E73" s="23" t="s">
        <v>6</v>
      </c>
      <c r="F73" s="23" t="s">
        <v>6</v>
      </c>
      <c r="G73" s="15"/>
      <c r="H73" s="24">
        <v>109804</v>
      </c>
      <c r="I73" s="1"/>
      <c r="J73" s="1"/>
    </row>
    <row r="74" spans="1:10" x14ac:dyDescent="0.35">
      <c r="A74" s="14" t="s">
        <v>6</v>
      </c>
      <c r="B74" s="12" t="s">
        <v>207</v>
      </c>
      <c r="C74" s="12" t="s">
        <v>6</v>
      </c>
      <c r="D74" s="14" t="s">
        <v>6</v>
      </c>
      <c r="E74" s="23" t="s">
        <v>6</v>
      </c>
      <c r="F74" s="23" t="s">
        <v>6</v>
      </c>
      <c r="G74" s="15"/>
      <c r="H74" s="24">
        <v>102941</v>
      </c>
      <c r="I74" s="15"/>
      <c r="J74" s="24">
        <v>14471</v>
      </c>
    </row>
    <row r="75" spans="1:10" x14ac:dyDescent="0.35">
      <c r="A75" s="14" t="s">
        <v>6</v>
      </c>
      <c r="B75" s="319" t="s">
        <v>68</v>
      </c>
      <c r="C75" s="23" t="s">
        <v>6</v>
      </c>
      <c r="D75" s="14" t="s">
        <v>6</v>
      </c>
      <c r="E75" s="23" t="s">
        <v>6</v>
      </c>
      <c r="F75" s="23" t="s">
        <v>6</v>
      </c>
      <c r="G75" s="15"/>
      <c r="H75" s="24">
        <v>182353</v>
      </c>
      <c r="I75" s="1"/>
      <c r="J75" s="1"/>
    </row>
    <row r="76" spans="1:10" x14ac:dyDescent="0.35">
      <c r="A76" s="14" t="s">
        <v>6</v>
      </c>
      <c r="B76" s="12" t="s">
        <v>70</v>
      </c>
      <c r="C76" s="12" t="s">
        <v>6</v>
      </c>
      <c r="D76" s="14" t="s">
        <v>6</v>
      </c>
      <c r="E76" s="23" t="s">
        <v>6</v>
      </c>
      <c r="F76" s="23" t="s">
        <v>6</v>
      </c>
      <c r="G76" s="15"/>
      <c r="H76" s="24">
        <v>345882</v>
      </c>
      <c r="I76" s="1"/>
      <c r="J76" s="1"/>
    </row>
    <row r="77" spans="1:10" x14ac:dyDescent="0.35">
      <c r="A77" s="14" t="s">
        <v>6</v>
      </c>
      <c r="B77" s="12" t="s">
        <v>960</v>
      </c>
      <c r="C77" s="23" t="s">
        <v>6</v>
      </c>
      <c r="D77" s="14" t="s">
        <v>6</v>
      </c>
      <c r="E77" s="23" t="s">
        <v>6</v>
      </c>
      <c r="F77" s="23" t="s">
        <v>6</v>
      </c>
      <c r="G77" s="15"/>
      <c r="H77" s="24">
        <v>94706</v>
      </c>
      <c r="I77" s="1"/>
      <c r="J77" s="1"/>
    </row>
    <row r="78" spans="1:10" x14ac:dyDescent="0.35">
      <c r="A78" s="14" t="s">
        <v>6</v>
      </c>
      <c r="B78" s="12" t="s">
        <v>61</v>
      </c>
      <c r="C78" s="12" t="s">
        <v>6</v>
      </c>
      <c r="D78" s="14" t="s">
        <v>6</v>
      </c>
      <c r="E78" s="23" t="s">
        <v>6</v>
      </c>
      <c r="F78" s="23" t="s">
        <v>6</v>
      </c>
      <c r="G78" s="15"/>
      <c r="H78" s="24">
        <v>16714</v>
      </c>
      <c r="I78" s="15"/>
      <c r="J78" s="24">
        <v>289</v>
      </c>
    </row>
    <row r="79" spans="1:10" x14ac:dyDescent="0.35">
      <c r="A79" s="11">
        <v>43404</v>
      </c>
      <c r="B79" s="12" t="s">
        <v>95</v>
      </c>
      <c r="C79" s="12" t="s">
        <v>6</v>
      </c>
      <c r="D79" s="14" t="s">
        <v>6</v>
      </c>
      <c r="E79" s="23" t="s">
        <v>51</v>
      </c>
      <c r="F79" s="23" t="s">
        <v>511</v>
      </c>
      <c r="G79" s="16">
        <v>136500</v>
      </c>
      <c r="H79" s="15"/>
      <c r="I79" s="15"/>
      <c r="J79" s="24">
        <v>6840</v>
      </c>
    </row>
    <row r="80" spans="1:10" ht="23" x14ac:dyDescent="0.35">
      <c r="A80" s="14" t="s">
        <v>6</v>
      </c>
      <c r="B80" s="318" t="s">
        <v>189</v>
      </c>
      <c r="C80" s="12" t="s">
        <v>6</v>
      </c>
      <c r="D80" s="14" t="s">
        <v>6</v>
      </c>
      <c r="E80" s="23" t="s">
        <v>6</v>
      </c>
      <c r="F80" s="23" t="s">
        <v>6</v>
      </c>
      <c r="G80" s="15"/>
      <c r="H80" s="24">
        <v>51471</v>
      </c>
      <c r="I80" s="1"/>
      <c r="J80" s="1"/>
    </row>
    <row r="81" spans="1:10" x14ac:dyDescent="0.35">
      <c r="A81" s="14" t="s">
        <v>6</v>
      </c>
      <c r="B81" s="12" t="s">
        <v>207</v>
      </c>
      <c r="C81" s="12" t="s">
        <v>6</v>
      </c>
      <c r="D81" s="14" t="s">
        <v>6</v>
      </c>
      <c r="E81" s="23" t="s">
        <v>6</v>
      </c>
      <c r="F81" s="23" t="s">
        <v>6</v>
      </c>
      <c r="G81" s="15"/>
      <c r="H81" s="24">
        <v>47353</v>
      </c>
      <c r="I81" s="16">
        <v>39900</v>
      </c>
      <c r="J81" s="15"/>
    </row>
    <row r="82" spans="1:10" x14ac:dyDescent="0.35">
      <c r="A82" s="14" t="s">
        <v>6</v>
      </c>
      <c r="B82" s="12" t="s">
        <v>112</v>
      </c>
      <c r="C82" s="12" t="s">
        <v>6</v>
      </c>
      <c r="D82" s="14" t="s">
        <v>6</v>
      </c>
      <c r="E82" s="23" t="s">
        <v>6</v>
      </c>
      <c r="F82" s="23" t="s">
        <v>6</v>
      </c>
      <c r="G82" s="15"/>
      <c r="H82" s="24">
        <v>35000</v>
      </c>
      <c r="I82" s="1"/>
      <c r="J82" s="1"/>
    </row>
    <row r="83" spans="1:10" x14ac:dyDescent="0.35">
      <c r="A83" s="14" t="s">
        <v>6</v>
      </c>
      <c r="B83" s="12" t="s">
        <v>61</v>
      </c>
      <c r="C83" s="12" t="s">
        <v>6</v>
      </c>
      <c r="D83" s="14" t="s">
        <v>6</v>
      </c>
      <c r="E83" s="23" t="s">
        <v>6</v>
      </c>
      <c r="F83" s="23" t="s">
        <v>6</v>
      </c>
      <c r="G83" s="15"/>
      <c r="H83" s="24">
        <v>2676</v>
      </c>
      <c r="I83" s="15"/>
      <c r="J83" s="24">
        <v>39118</v>
      </c>
    </row>
    <row r="84" spans="1:10" x14ac:dyDescent="0.35">
      <c r="A84" s="11">
        <v>43404</v>
      </c>
      <c r="B84" s="319" t="s">
        <v>453</v>
      </c>
      <c r="C84" s="23" t="s">
        <v>6</v>
      </c>
      <c r="D84" s="14" t="s">
        <v>6</v>
      </c>
      <c r="E84" s="23" t="s">
        <v>51</v>
      </c>
      <c r="F84" s="23" t="s">
        <v>514</v>
      </c>
      <c r="G84" s="16">
        <v>67680</v>
      </c>
      <c r="H84" s="15"/>
      <c r="I84" s="1"/>
      <c r="J84" s="1"/>
    </row>
    <row r="85" spans="1:10" x14ac:dyDescent="0.35">
      <c r="A85" s="14" t="s">
        <v>6</v>
      </c>
      <c r="B85" s="12" t="s">
        <v>181</v>
      </c>
      <c r="C85" s="12" t="s">
        <v>6</v>
      </c>
      <c r="D85" s="14" t="s">
        <v>6</v>
      </c>
      <c r="E85" s="23" t="s">
        <v>6</v>
      </c>
      <c r="F85" s="23" t="s">
        <v>6</v>
      </c>
      <c r="G85" s="15"/>
      <c r="H85" s="24">
        <v>25980</v>
      </c>
      <c r="I85" s="1"/>
      <c r="J85" s="1"/>
    </row>
    <row r="86" spans="1:10" x14ac:dyDescent="0.35">
      <c r="A86" s="14" t="s">
        <v>6</v>
      </c>
      <c r="B86" s="12" t="s">
        <v>84</v>
      </c>
      <c r="C86" s="23" t="s">
        <v>6</v>
      </c>
      <c r="D86" s="14" t="s">
        <v>6</v>
      </c>
      <c r="E86" s="23" t="s">
        <v>6</v>
      </c>
      <c r="F86" s="23" t="s">
        <v>6</v>
      </c>
      <c r="G86" s="15"/>
      <c r="H86" s="24">
        <v>15882</v>
      </c>
      <c r="I86" s="1"/>
      <c r="J86" s="1"/>
    </row>
    <row r="87" spans="1:10" x14ac:dyDescent="0.35">
      <c r="A87" s="14" t="s">
        <v>6</v>
      </c>
      <c r="B87" s="12" t="s">
        <v>257</v>
      </c>
      <c r="C87" s="12" t="s">
        <v>6</v>
      </c>
      <c r="D87" s="14" t="s">
        <v>6</v>
      </c>
      <c r="E87" s="23" t="s">
        <v>6</v>
      </c>
      <c r="F87" s="23" t="s">
        <v>6</v>
      </c>
      <c r="G87" s="15"/>
      <c r="H87" s="24">
        <v>15471</v>
      </c>
      <c r="I87" s="15"/>
      <c r="J87" s="24">
        <v>782</v>
      </c>
    </row>
    <row r="88" spans="1:10" ht="23" x14ac:dyDescent="0.35">
      <c r="A88" s="14" t="s">
        <v>6</v>
      </c>
      <c r="B88" s="318" t="s">
        <v>201</v>
      </c>
      <c r="C88" s="12" t="s">
        <v>6</v>
      </c>
      <c r="D88" s="14" t="s">
        <v>6</v>
      </c>
      <c r="E88" s="23" t="s">
        <v>6</v>
      </c>
      <c r="F88" s="23" t="s">
        <v>6</v>
      </c>
      <c r="G88" s="15"/>
      <c r="H88" s="24">
        <v>9020</v>
      </c>
      <c r="I88" s="1"/>
      <c r="J88" s="1"/>
    </row>
    <row r="89" spans="1:10" x14ac:dyDescent="0.35">
      <c r="A89" s="14" t="s">
        <v>6</v>
      </c>
      <c r="B89" s="12" t="s">
        <v>61</v>
      </c>
      <c r="C89" s="12" t="s">
        <v>6</v>
      </c>
      <c r="D89" s="14" t="s">
        <v>6</v>
      </c>
      <c r="E89" s="23" t="s">
        <v>6</v>
      </c>
      <c r="F89" s="23" t="s">
        <v>6</v>
      </c>
      <c r="G89" s="15"/>
      <c r="H89" s="24">
        <v>1327</v>
      </c>
      <c r="I89" s="16">
        <v>211050</v>
      </c>
      <c r="J89" s="15"/>
    </row>
    <row r="90" spans="1:10" x14ac:dyDescent="0.35">
      <c r="A90" s="11">
        <v>43404</v>
      </c>
      <c r="B90" s="12" t="s">
        <v>962</v>
      </c>
      <c r="C90" s="12" t="s">
        <v>6</v>
      </c>
      <c r="D90" s="14" t="s">
        <v>6</v>
      </c>
      <c r="E90" s="23" t="s">
        <v>51</v>
      </c>
      <c r="F90" s="23" t="s">
        <v>517</v>
      </c>
      <c r="G90" s="16">
        <v>92000</v>
      </c>
      <c r="H90" s="15"/>
      <c r="I90" s="1"/>
      <c r="J90" s="1"/>
    </row>
    <row r="91" spans="1:10" x14ac:dyDescent="0.35">
      <c r="A91" s="14" t="s">
        <v>6</v>
      </c>
      <c r="B91" s="12" t="s">
        <v>76</v>
      </c>
      <c r="C91" s="12" t="s">
        <v>6</v>
      </c>
      <c r="D91" s="14" t="s">
        <v>6</v>
      </c>
      <c r="E91" s="23" t="s">
        <v>6</v>
      </c>
      <c r="F91" s="23" t="s">
        <v>6</v>
      </c>
      <c r="G91" s="15"/>
      <c r="H91" s="24">
        <v>60784</v>
      </c>
      <c r="I91" s="15"/>
      <c r="J91" s="24">
        <v>50441</v>
      </c>
    </row>
    <row r="92" spans="1:10" x14ac:dyDescent="0.35">
      <c r="A92" s="14" t="s">
        <v>6</v>
      </c>
      <c r="B92" s="319" t="s">
        <v>78</v>
      </c>
      <c r="C92" s="23" t="s">
        <v>6</v>
      </c>
      <c r="D92" s="14" t="s">
        <v>6</v>
      </c>
      <c r="E92" s="23" t="s">
        <v>6</v>
      </c>
      <c r="F92" s="23" t="s">
        <v>6</v>
      </c>
      <c r="G92" s="15"/>
      <c r="H92" s="24">
        <v>29412</v>
      </c>
      <c r="I92" s="1"/>
      <c r="J92" s="1"/>
    </row>
    <row r="93" spans="1:10" x14ac:dyDescent="0.35">
      <c r="A93" s="14" t="s">
        <v>6</v>
      </c>
      <c r="B93" s="12" t="s">
        <v>61</v>
      </c>
      <c r="C93" s="12" t="s">
        <v>6</v>
      </c>
      <c r="D93" s="14" t="s">
        <v>6</v>
      </c>
      <c r="E93" s="23" t="s">
        <v>6</v>
      </c>
      <c r="F93" s="23" t="s">
        <v>6</v>
      </c>
      <c r="G93" s="15"/>
      <c r="H93" s="24">
        <v>1804</v>
      </c>
      <c r="I93" s="1"/>
      <c r="J93" s="1"/>
    </row>
    <row r="94" spans="1:10" x14ac:dyDescent="0.35">
      <c r="A94" s="11">
        <v>43404</v>
      </c>
      <c r="B94" s="12" t="s">
        <v>213</v>
      </c>
      <c r="C94" s="23" t="s">
        <v>6</v>
      </c>
      <c r="D94" s="14" t="s">
        <v>6</v>
      </c>
      <c r="E94" s="23" t="s">
        <v>51</v>
      </c>
      <c r="F94" s="23" t="s">
        <v>522</v>
      </c>
      <c r="G94" s="16">
        <v>61000</v>
      </c>
      <c r="H94" s="15"/>
      <c r="I94" s="1"/>
      <c r="J94" s="1"/>
    </row>
    <row r="95" spans="1:10" x14ac:dyDescent="0.35">
      <c r="A95" s="14" t="s">
        <v>6</v>
      </c>
      <c r="B95" s="12" t="s">
        <v>76</v>
      </c>
      <c r="C95" s="12" t="s">
        <v>6</v>
      </c>
      <c r="D95" s="14" t="s">
        <v>6</v>
      </c>
      <c r="E95" s="23" t="s">
        <v>6</v>
      </c>
      <c r="F95" s="23" t="s">
        <v>6</v>
      </c>
      <c r="G95" s="15"/>
      <c r="H95" s="24">
        <v>30392</v>
      </c>
      <c r="I95" s="15"/>
      <c r="J95" s="24">
        <v>156471</v>
      </c>
    </row>
    <row r="96" spans="1:10" x14ac:dyDescent="0.35">
      <c r="A96" s="14" t="s">
        <v>6</v>
      </c>
      <c r="B96" s="319" t="s">
        <v>78</v>
      </c>
      <c r="C96" s="23" t="s">
        <v>6</v>
      </c>
      <c r="D96" s="14" t="s">
        <v>6</v>
      </c>
      <c r="E96" s="23" t="s">
        <v>6</v>
      </c>
      <c r="F96" s="23" t="s">
        <v>6</v>
      </c>
      <c r="G96" s="15"/>
      <c r="H96" s="24">
        <v>29412</v>
      </c>
      <c r="I96" s="1"/>
      <c r="J96" s="1"/>
    </row>
    <row r="97" spans="1:10" x14ac:dyDescent="0.35">
      <c r="A97" s="14" t="s">
        <v>6</v>
      </c>
      <c r="B97" s="12" t="s">
        <v>61</v>
      </c>
      <c r="C97" s="12" t="s">
        <v>6</v>
      </c>
      <c r="D97" s="14" t="s">
        <v>6</v>
      </c>
      <c r="E97" s="23" t="s">
        <v>6</v>
      </c>
      <c r="F97" s="23" t="s">
        <v>6</v>
      </c>
      <c r="G97" s="15"/>
      <c r="H97" s="24">
        <v>1196</v>
      </c>
      <c r="I97" s="1"/>
      <c r="J97" s="1"/>
    </row>
    <row r="98" spans="1:10" x14ac:dyDescent="0.35">
      <c r="A98" s="11">
        <v>43404</v>
      </c>
      <c r="B98" s="12" t="s">
        <v>963</v>
      </c>
      <c r="C98" s="23" t="s">
        <v>6</v>
      </c>
      <c r="D98" s="14" t="s">
        <v>6</v>
      </c>
      <c r="E98" s="23" t="s">
        <v>51</v>
      </c>
      <c r="F98" s="23" t="s">
        <v>527</v>
      </c>
      <c r="G98" s="16">
        <v>310000</v>
      </c>
      <c r="H98" s="15"/>
      <c r="I98" s="1"/>
      <c r="J98" s="1"/>
    </row>
    <row r="99" spans="1:10" x14ac:dyDescent="0.35">
      <c r="A99" s="14" t="s">
        <v>6</v>
      </c>
      <c r="B99" s="12" t="s">
        <v>76</v>
      </c>
      <c r="C99" s="12" t="s">
        <v>6</v>
      </c>
      <c r="D99" s="14" t="s">
        <v>6</v>
      </c>
      <c r="E99" s="23" t="s">
        <v>6</v>
      </c>
      <c r="F99" s="23" t="s">
        <v>6</v>
      </c>
      <c r="G99" s="15"/>
      <c r="H99" s="24">
        <v>303922</v>
      </c>
      <c r="I99" s="15"/>
      <c r="J99" s="24">
        <v>4138</v>
      </c>
    </row>
    <row r="100" spans="1:10" x14ac:dyDescent="0.35">
      <c r="A100" s="14" t="s">
        <v>6</v>
      </c>
      <c r="B100" s="318" t="s">
        <v>61</v>
      </c>
      <c r="C100" s="12" t="s">
        <v>6</v>
      </c>
      <c r="D100" s="14" t="s">
        <v>6</v>
      </c>
      <c r="E100" s="23" t="s">
        <v>6</v>
      </c>
      <c r="F100" s="23" t="s">
        <v>6</v>
      </c>
      <c r="G100" s="15"/>
      <c r="H100" s="24">
        <v>6078</v>
      </c>
      <c r="I100" s="1"/>
      <c r="J100" s="1"/>
    </row>
    <row r="101" spans="1:10" x14ac:dyDescent="0.35">
      <c r="A101" s="11">
        <v>43404</v>
      </c>
      <c r="B101" s="12" t="s">
        <v>964</v>
      </c>
      <c r="C101" s="12" t="s">
        <v>6</v>
      </c>
      <c r="D101" s="14" t="s">
        <v>6</v>
      </c>
      <c r="E101" s="23" t="s">
        <v>51</v>
      </c>
      <c r="F101" s="23" t="s">
        <v>531</v>
      </c>
      <c r="G101" s="16">
        <v>42500</v>
      </c>
      <c r="H101" s="15"/>
      <c r="I101" s="16">
        <v>327460</v>
      </c>
      <c r="J101" s="15"/>
    </row>
    <row r="102" spans="1:10" x14ac:dyDescent="0.35">
      <c r="A102" s="14" t="s">
        <v>6</v>
      </c>
      <c r="B102" s="12" t="s">
        <v>84</v>
      </c>
      <c r="C102" s="12" t="s">
        <v>6</v>
      </c>
      <c r="D102" s="14" t="s">
        <v>6</v>
      </c>
      <c r="E102" s="23" t="s">
        <v>6</v>
      </c>
      <c r="F102" s="23" t="s">
        <v>6</v>
      </c>
      <c r="G102" s="15"/>
      <c r="H102" s="24">
        <v>15882</v>
      </c>
      <c r="I102" s="1"/>
      <c r="J102" s="1"/>
    </row>
    <row r="103" spans="1:10" x14ac:dyDescent="0.35">
      <c r="A103" s="14" t="s">
        <v>6</v>
      </c>
      <c r="B103" s="12" t="s">
        <v>257</v>
      </c>
      <c r="C103" s="12" t="s">
        <v>6</v>
      </c>
      <c r="D103" s="14" t="s">
        <v>6</v>
      </c>
      <c r="E103" s="23" t="s">
        <v>6</v>
      </c>
      <c r="F103" s="23" t="s">
        <v>6</v>
      </c>
      <c r="G103" s="15"/>
      <c r="H103" s="24">
        <v>25784</v>
      </c>
      <c r="I103" s="15"/>
      <c r="J103" s="24">
        <v>281922</v>
      </c>
    </row>
    <row r="104" spans="1:10" x14ac:dyDescent="0.35">
      <c r="A104" s="14" t="s">
        <v>6</v>
      </c>
      <c r="B104" s="319" t="s">
        <v>61</v>
      </c>
      <c r="C104" s="23" t="s">
        <v>6</v>
      </c>
      <c r="D104" s="14" t="s">
        <v>6</v>
      </c>
      <c r="E104" s="23" t="s">
        <v>6</v>
      </c>
      <c r="F104" s="23" t="s">
        <v>6</v>
      </c>
      <c r="G104" s="15"/>
      <c r="H104" s="24">
        <v>834</v>
      </c>
      <c r="I104" s="1"/>
      <c r="J104" s="1"/>
    </row>
    <row r="105" spans="1:10" x14ac:dyDescent="0.35">
      <c r="A105" s="11">
        <v>43404</v>
      </c>
      <c r="B105" s="12" t="s">
        <v>965</v>
      </c>
      <c r="C105" s="12" t="s">
        <v>6</v>
      </c>
      <c r="D105" s="14" t="s">
        <v>6</v>
      </c>
      <c r="E105" s="23" t="s">
        <v>51</v>
      </c>
      <c r="F105" s="23" t="s">
        <v>536</v>
      </c>
      <c r="G105" s="16">
        <v>39100</v>
      </c>
      <c r="H105" s="15"/>
      <c r="I105" s="1"/>
      <c r="J105" s="1"/>
    </row>
    <row r="106" spans="1:10" x14ac:dyDescent="0.35">
      <c r="A106" s="14" t="s">
        <v>6</v>
      </c>
      <c r="B106" s="12" t="s">
        <v>76</v>
      </c>
      <c r="C106" s="23" t="s">
        <v>6</v>
      </c>
      <c r="D106" s="14" t="s">
        <v>6</v>
      </c>
      <c r="E106" s="23" t="s">
        <v>6</v>
      </c>
      <c r="F106" s="23" t="s">
        <v>6</v>
      </c>
      <c r="G106" s="15"/>
      <c r="H106" s="24">
        <v>11765</v>
      </c>
      <c r="I106" s="1"/>
      <c r="J106" s="1"/>
    </row>
    <row r="107" spans="1:10" x14ac:dyDescent="0.35">
      <c r="A107" s="14" t="s">
        <v>6</v>
      </c>
      <c r="B107" s="12" t="s">
        <v>78</v>
      </c>
      <c r="C107" s="12" t="s">
        <v>6</v>
      </c>
      <c r="D107" s="14" t="s">
        <v>6</v>
      </c>
      <c r="E107" s="23" t="s">
        <v>6</v>
      </c>
      <c r="F107" s="23" t="s">
        <v>6</v>
      </c>
      <c r="G107" s="15"/>
      <c r="H107" s="24">
        <v>11373</v>
      </c>
      <c r="I107" s="15"/>
      <c r="J107" s="24">
        <v>39118</v>
      </c>
    </row>
    <row r="108" spans="1:10" x14ac:dyDescent="0.35">
      <c r="A108" s="14" t="s">
        <v>6</v>
      </c>
      <c r="B108" s="319" t="s">
        <v>293</v>
      </c>
      <c r="C108" s="23" t="s">
        <v>6</v>
      </c>
      <c r="D108" s="14" t="s">
        <v>6</v>
      </c>
      <c r="E108" s="23" t="s">
        <v>6</v>
      </c>
      <c r="F108" s="23" t="s">
        <v>6</v>
      </c>
      <c r="G108" s="15"/>
      <c r="H108" s="24">
        <v>6176</v>
      </c>
      <c r="I108" s="1"/>
      <c r="J108" s="1"/>
    </row>
    <row r="109" spans="1:10" x14ac:dyDescent="0.35">
      <c r="A109" s="14" t="s">
        <v>6</v>
      </c>
      <c r="B109" s="12" t="s">
        <v>291</v>
      </c>
      <c r="C109" s="12" t="s">
        <v>6</v>
      </c>
      <c r="D109" s="14" t="s">
        <v>6</v>
      </c>
      <c r="E109" s="23" t="s">
        <v>6</v>
      </c>
      <c r="F109" s="23" t="s">
        <v>6</v>
      </c>
      <c r="G109" s="15"/>
      <c r="H109" s="24">
        <v>4706</v>
      </c>
      <c r="I109" s="1"/>
      <c r="J109" s="1"/>
    </row>
    <row r="110" spans="1:10" x14ac:dyDescent="0.35">
      <c r="A110" s="14" t="s">
        <v>6</v>
      </c>
      <c r="B110" s="12" t="s">
        <v>168</v>
      </c>
      <c r="C110" s="23" t="s">
        <v>6</v>
      </c>
      <c r="D110" s="14" t="s">
        <v>6</v>
      </c>
      <c r="E110" s="23" t="s">
        <v>6</v>
      </c>
      <c r="F110" s="23" t="s">
        <v>6</v>
      </c>
      <c r="G110" s="15"/>
      <c r="H110" s="24">
        <v>4314</v>
      </c>
      <c r="I110" s="1"/>
      <c r="J110" s="1"/>
    </row>
    <row r="111" spans="1:10" x14ac:dyDescent="0.35">
      <c r="A111" s="14" t="s">
        <v>6</v>
      </c>
      <c r="B111" s="12" t="s">
        <v>61</v>
      </c>
      <c r="C111" s="12" t="s">
        <v>6</v>
      </c>
      <c r="D111" s="14" t="s">
        <v>6</v>
      </c>
      <c r="E111" s="23" t="s">
        <v>6</v>
      </c>
      <c r="F111" s="23" t="s">
        <v>6</v>
      </c>
      <c r="G111" s="15"/>
      <c r="H111" s="24">
        <v>766</v>
      </c>
      <c r="I111" s="15"/>
      <c r="J111" s="24">
        <v>6420</v>
      </c>
    </row>
    <row r="112" spans="1:10" x14ac:dyDescent="0.35">
      <c r="A112" s="11">
        <v>43404</v>
      </c>
      <c r="B112" s="318" t="s">
        <v>175</v>
      </c>
      <c r="C112" s="12" t="s">
        <v>6</v>
      </c>
      <c r="D112" s="14" t="s">
        <v>6</v>
      </c>
      <c r="E112" s="23" t="s">
        <v>51</v>
      </c>
      <c r="F112" s="23" t="s">
        <v>540</v>
      </c>
      <c r="G112" s="16">
        <v>456120</v>
      </c>
      <c r="H112" s="15"/>
      <c r="I112" s="1"/>
      <c r="J112" s="1"/>
    </row>
    <row r="113" spans="1:10" x14ac:dyDescent="0.35">
      <c r="A113" s="14" t="s">
        <v>6</v>
      </c>
      <c r="B113" s="12" t="s">
        <v>189</v>
      </c>
      <c r="C113" s="12" t="s">
        <v>6</v>
      </c>
      <c r="D113" s="14" t="s">
        <v>6</v>
      </c>
      <c r="E113" s="23" t="s">
        <v>6</v>
      </c>
      <c r="F113" s="23" t="s">
        <v>6</v>
      </c>
      <c r="G113" s="15"/>
      <c r="H113" s="24">
        <v>336000</v>
      </c>
      <c r="I113" s="16">
        <v>8300</v>
      </c>
      <c r="J113" s="15"/>
    </row>
    <row r="114" spans="1:10" x14ac:dyDescent="0.35">
      <c r="A114" s="14" t="s">
        <v>6</v>
      </c>
      <c r="B114" s="12" t="s">
        <v>70</v>
      </c>
      <c r="C114" s="12" t="s">
        <v>6</v>
      </c>
      <c r="D114" s="14" t="s">
        <v>6</v>
      </c>
      <c r="E114" s="23" t="s">
        <v>6</v>
      </c>
      <c r="F114" s="23" t="s">
        <v>6</v>
      </c>
      <c r="G114" s="15"/>
      <c r="H114" s="24">
        <v>111176</v>
      </c>
      <c r="I114" s="1"/>
      <c r="J114" s="1"/>
    </row>
    <row r="115" spans="1:10" x14ac:dyDescent="0.35">
      <c r="A115" s="14" t="s">
        <v>6</v>
      </c>
      <c r="B115" s="12" t="s">
        <v>61</v>
      </c>
      <c r="C115" s="12" t="s">
        <v>6</v>
      </c>
      <c r="D115" s="14" t="s">
        <v>6</v>
      </c>
      <c r="E115" s="23" t="s">
        <v>6</v>
      </c>
      <c r="F115" s="23" t="s">
        <v>6</v>
      </c>
      <c r="G115" s="15"/>
      <c r="H115" s="24">
        <v>8944</v>
      </c>
      <c r="I115" s="15"/>
      <c r="J115" s="24">
        <v>8137</v>
      </c>
    </row>
  </sheetData>
  <mergeCells count="4">
    <mergeCell ref="A3:C3"/>
    <mergeCell ref="A4:C4"/>
    <mergeCell ref="A5:C5"/>
    <mergeCell ref="A6:C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3"/>
  <sheetViews>
    <sheetView topLeftCell="A327" workbookViewId="0">
      <selection activeCell="D342" sqref="D342"/>
    </sheetView>
  </sheetViews>
  <sheetFormatPr defaultRowHeight="14.5" x14ac:dyDescent="0.35"/>
  <cols>
    <col min="1" max="1" width="9" bestFit="1" customWidth="1"/>
    <col min="2" max="2" width="41" bestFit="1" customWidth="1"/>
    <col min="3" max="3" width="18.54296875" bestFit="1" customWidth="1"/>
    <col min="4" max="4" width="12" bestFit="1" customWidth="1"/>
    <col min="5" max="5" width="9.453125" bestFit="1" customWidth="1"/>
    <col min="6" max="6" width="2.54296875" bestFit="1" customWidth="1"/>
    <col min="7" max="7" width="7.7265625" bestFit="1" customWidth="1"/>
    <col min="8" max="8" width="6.54296875" bestFit="1" customWidth="1"/>
    <col min="9" max="9" width="9.453125" bestFit="1" customWidth="1"/>
    <col min="10" max="10" width="11.7265625" bestFit="1" customWidth="1"/>
    <col min="12" max="12" width="18.54296875" style="361" customWidth="1"/>
    <col min="13" max="13" width="8.7265625" style="361"/>
  </cols>
  <sheetData>
    <row r="1" spans="1:13" ht="15.5" x14ac:dyDescent="0.35">
      <c r="A1" s="470" t="s">
        <v>0</v>
      </c>
      <c r="B1" s="470"/>
      <c r="C1" s="470"/>
      <c r="D1" s="1"/>
      <c r="E1" s="1"/>
      <c r="F1" s="1"/>
      <c r="G1" s="1"/>
      <c r="H1" s="1"/>
      <c r="I1" s="1"/>
      <c r="J1" s="1"/>
      <c r="K1" s="1"/>
      <c r="L1" s="358"/>
      <c r="M1" s="358"/>
    </row>
    <row r="2" spans="1:13" x14ac:dyDescent="0.35">
      <c r="A2" s="471" t="s">
        <v>1</v>
      </c>
      <c r="B2" s="471"/>
      <c r="C2" s="471"/>
      <c r="D2" s="1"/>
      <c r="E2" s="1"/>
      <c r="F2" s="1"/>
      <c r="G2" s="1"/>
      <c r="H2" s="1"/>
      <c r="I2" s="1"/>
      <c r="J2" s="1"/>
      <c r="K2" s="1"/>
      <c r="L2" s="358"/>
      <c r="M2" s="358"/>
    </row>
    <row r="3" spans="1:13" ht="15.5" x14ac:dyDescent="0.35">
      <c r="A3" s="472" t="s">
        <v>49</v>
      </c>
      <c r="B3" s="472"/>
      <c r="C3" s="472"/>
      <c r="D3" s="1"/>
      <c r="E3" s="1"/>
      <c r="F3" s="1"/>
      <c r="G3" s="1"/>
      <c r="H3" s="1"/>
      <c r="I3" s="1"/>
      <c r="J3" s="1"/>
      <c r="K3" s="1"/>
      <c r="L3" s="358"/>
      <c r="M3" s="358"/>
    </row>
    <row r="4" spans="1:13" x14ac:dyDescent="0.35">
      <c r="A4" s="475" t="s">
        <v>952</v>
      </c>
      <c r="B4" s="475"/>
      <c r="C4" s="475"/>
      <c r="D4" s="1"/>
      <c r="E4" s="1"/>
      <c r="F4" s="1"/>
      <c r="G4" s="1"/>
      <c r="H4" s="1"/>
      <c r="I4" s="1"/>
      <c r="J4" s="1"/>
      <c r="K4" s="1"/>
      <c r="L4" s="358"/>
      <c r="M4" s="358"/>
    </row>
    <row r="5" spans="1:13" x14ac:dyDescent="0.35">
      <c r="A5" s="2" t="s">
        <v>4</v>
      </c>
      <c r="B5" s="3" t="s">
        <v>5</v>
      </c>
      <c r="C5" s="4" t="s">
        <v>6</v>
      </c>
      <c r="D5" s="5" t="s">
        <v>6</v>
      </c>
      <c r="E5" s="5" t="s">
        <v>6</v>
      </c>
      <c r="F5" s="4" t="s">
        <v>6</v>
      </c>
      <c r="G5" s="5" t="s">
        <v>7</v>
      </c>
      <c r="H5" s="2" t="s">
        <v>8</v>
      </c>
      <c r="I5" s="6" t="s">
        <v>9</v>
      </c>
      <c r="J5" s="6" t="s">
        <v>10</v>
      </c>
      <c r="K5" s="1"/>
      <c r="L5" s="358"/>
      <c r="M5" s="358"/>
    </row>
    <row r="6" spans="1:13" x14ac:dyDescent="0.35">
      <c r="A6" s="7" t="s">
        <v>6</v>
      </c>
      <c r="B6" s="8" t="s">
        <v>6</v>
      </c>
      <c r="C6" s="9" t="s">
        <v>6</v>
      </c>
      <c r="D6" s="235" t="s">
        <v>6</v>
      </c>
      <c r="E6" s="235" t="s">
        <v>6</v>
      </c>
      <c r="F6" s="9" t="s">
        <v>6</v>
      </c>
      <c r="G6" s="235" t="s">
        <v>6</v>
      </c>
      <c r="H6" s="7" t="s">
        <v>6</v>
      </c>
      <c r="I6" s="7" t="s">
        <v>11</v>
      </c>
      <c r="J6" s="7" t="s">
        <v>11</v>
      </c>
      <c r="K6" s="1"/>
      <c r="L6" s="358"/>
      <c r="M6" s="358"/>
    </row>
    <row r="7" spans="1:13" x14ac:dyDescent="0.35">
      <c r="A7" s="11">
        <v>43401</v>
      </c>
      <c r="B7" s="12" t="s">
        <v>444</v>
      </c>
      <c r="C7" s="12" t="s">
        <v>6</v>
      </c>
      <c r="D7" s="236" t="s">
        <v>6</v>
      </c>
      <c r="E7" s="236" t="s">
        <v>6</v>
      </c>
      <c r="F7" s="12" t="s">
        <v>6</v>
      </c>
      <c r="G7" s="12" t="s">
        <v>51</v>
      </c>
      <c r="H7" s="14" t="s">
        <v>445</v>
      </c>
      <c r="I7" s="16">
        <v>9744</v>
      </c>
      <c r="J7" s="15"/>
      <c r="K7" s="1"/>
      <c r="L7" s="358"/>
      <c r="M7" s="358"/>
    </row>
    <row r="8" spans="1:13" x14ac:dyDescent="0.35">
      <c r="A8" s="11"/>
      <c r="B8" s="236" t="s">
        <v>53</v>
      </c>
      <c r="C8" s="236" t="s">
        <v>446</v>
      </c>
      <c r="D8" s="14" t="s">
        <v>447</v>
      </c>
      <c r="E8" s="35">
        <v>9744</v>
      </c>
      <c r="F8" s="36" t="s">
        <v>56</v>
      </c>
      <c r="G8" s="1"/>
      <c r="H8" s="1"/>
      <c r="I8" s="1"/>
      <c r="J8" s="1"/>
      <c r="K8" s="1"/>
      <c r="L8" s="358"/>
      <c r="M8" s="358"/>
    </row>
    <row r="9" spans="1:13" x14ac:dyDescent="0.35">
      <c r="A9" s="236" t="s">
        <v>6</v>
      </c>
      <c r="B9" s="12" t="s">
        <v>99</v>
      </c>
      <c r="C9" s="12" t="s">
        <v>6</v>
      </c>
      <c r="D9" s="236" t="s">
        <v>6</v>
      </c>
      <c r="E9" s="236" t="s">
        <v>6</v>
      </c>
      <c r="F9" s="12" t="s">
        <v>6</v>
      </c>
      <c r="G9" s="236" t="s">
        <v>6</v>
      </c>
      <c r="H9" s="14" t="s">
        <v>6</v>
      </c>
      <c r="I9" s="15"/>
      <c r="J9" s="24">
        <v>8333</v>
      </c>
      <c r="K9" s="1"/>
      <c r="L9" s="358"/>
      <c r="M9" s="358"/>
    </row>
    <row r="10" spans="1:13" x14ac:dyDescent="0.35">
      <c r="A10" s="11"/>
      <c r="B10" s="37" t="s">
        <v>100</v>
      </c>
      <c r="C10" s="40">
        <v>1</v>
      </c>
      <c r="D10" s="32">
        <v>8333</v>
      </c>
      <c r="E10" s="35">
        <v>8333</v>
      </c>
      <c r="F10" s="1"/>
      <c r="G10" s="1"/>
      <c r="H10" s="1"/>
      <c r="I10" s="1"/>
      <c r="J10" s="1"/>
      <c r="K10" s="1"/>
      <c r="L10" s="358"/>
      <c r="M10" s="358"/>
    </row>
    <row r="11" spans="1:13" x14ac:dyDescent="0.35">
      <c r="A11" s="11"/>
      <c r="B11" s="236" t="s">
        <v>51</v>
      </c>
      <c r="C11" s="1"/>
      <c r="D11" s="1"/>
      <c r="E11" s="1"/>
      <c r="F11" s="1"/>
      <c r="G11" s="1"/>
      <c r="H11" s="1"/>
      <c r="I11" s="1"/>
      <c r="J11" s="1"/>
      <c r="K11" s="1"/>
      <c r="L11" s="358"/>
      <c r="M11" s="358"/>
    </row>
    <row r="12" spans="1:13" x14ac:dyDescent="0.35">
      <c r="A12" s="11"/>
      <c r="B12" s="236" t="s">
        <v>59</v>
      </c>
      <c r="C12" s="35">
        <v>8333</v>
      </c>
      <c r="D12" s="36" t="s">
        <v>60</v>
      </c>
      <c r="E12" s="1"/>
      <c r="F12" s="1"/>
      <c r="G12" s="1"/>
      <c r="H12" s="1"/>
      <c r="I12" s="1"/>
      <c r="J12" s="1"/>
      <c r="K12" s="1"/>
      <c r="L12" s="358"/>
      <c r="M12" s="358"/>
    </row>
    <row r="13" spans="1:13" x14ac:dyDescent="0.35">
      <c r="A13" s="236" t="s">
        <v>6</v>
      </c>
      <c r="B13" s="12" t="s">
        <v>291</v>
      </c>
      <c r="C13" s="12" t="s">
        <v>6</v>
      </c>
      <c r="D13" s="236" t="s">
        <v>6</v>
      </c>
      <c r="E13" s="236" t="s">
        <v>6</v>
      </c>
      <c r="F13" s="12" t="s">
        <v>6</v>
      </c>
      <c r="G13" s="236" t="s">
        <v>6</v>
      </c>
      <c r="H13" s="14" t="s">
        <v>6</v>
      </c>
      <c r="I13" s="15"/>
      <c r="J13" s="24">
        <v>1220</v>
      </c>
      <c r="K13" s="1"/>
      <c r="L13" s="358"/>
      <c r="M13" s="358"/>
    </row>
    <row r="14" spans="1:13" x14ac:dyDescent="0.35">
      <c r="A14" s="11"/>
      <c r="B14" s="37" t="s">
        <v>292</v>
      </c>
      <c r="C14" s="39">
        <v>1</v>
      </c>
      <c r="D14" s="34">
        <v>1220</v>
      </c>
      <c r="E14" s="35">
        <v>1220</v>
      </c>
      <c r="F14" s="1"/>
      <c r="G14" s="1"/>
      <c r="H14" s="1"/>
      <c r="I14" s="1"/>
      <c r="J14" s="1"/>
      <c r="K14" s="1"/>
      <c r="L14" s="358"/>
      <c r="M14" s="358"/>
    </row>
    <row r="15" spans="1:13" x14ac:dyDescent="0.35">
      <c r="A15" s="11"/>
      <c r="B15" s="236" t="s">
        <v>51</v>
      </c>
      <c r="C15" s="1"/>
      <c r="D15" s="1"/>
      <c r="E15" s="1"/>
      <c r="F15" s="1"/>
      <c r="G15" s="1"/>
      <c r="H15" s="1"/>
      <c r="I15" s="1"/>
      <c r="J15" s="1"/>
      <c r="K15" s="1"/>
      <c r="L15" s="358"/>
      <c r="M15" s="358"/>
    </row>
    <row r="16" spans="1:13" x14ac:dyDescent="0.35">
      <c r="A16" s="11"/>
      <c r="B16" s="236" t="s">
        <v>59</v>
      </c>
      <c r="C16" s="35">
        <v>1220</v>
      </c>
      <c r="D16" s="36" t="s">
        <v>60</v>
      </c>
      <c r="E16" s="1"/>
      <c r="F16" s="1"/>
      <c r="G16" s="1"/>
      <c r="H16" s="1"/>
      <c r="I16" s="1"/>
      <c r="J16" s="1"/>
      <c r="K16" s="1"/>
      <c r="L16" s="358"/>
      <c r="M16" s="358"/>
    </row>
    <row r="17" spans="1:13" x14ac:dyDescent="0.35">
      <c r="A17" s="236" t="s">
        <v>6</v>
      </c>
      <c r="B17" s="12" t="s">
        <v>61</v>
      </c>
      <c r="C17" s="12" t="s">
        <v>6</v>
      </c>
      <c r="D17" s="236" t="s">
        <v>6</v>
      </c>
      <c r="E17" s="236" t="s">
        <v>6</v>
      </c>
      <c r="F17" s="12" t="s">
        <v>6</v>
      </c>
      <c r="G17" s="236" t="s">
        <v>6</v>
      </c>
      <c r="H17" s="14" t="s">
        <v>6</v>
      </c>
      <c r="I17" s="15"/>
      <c r="J17" s="24">
        <v>191</v>
      </c>
      <c r="K17" s="1"/>
      <c r="L17" s="358"/>
      <c r="M17" s="358"/>
    </row>
    <row r="18" spans="1:13" ht="36" x14ac:dyDescent="0.35">
      <c r="A18" s="21"/>
      <c r="B18" s="19" t="s">
        <v>448</v>
      </c>
      <c r="C18" s="1"/>
      <c r="D18" s="1"/>
      <c r="E18" s="1"/>
      <c r="F18" s="1"/>
      <c r="G18" s="1"/>
      <c r="H18" s="1"/>
      <c r="I18" s="1"/>
      <c r="J18" s="1"/>
      <c r="K18" s="1"/>
      <c r="L18" s="358"/>
      <c r="M18" s="358"/>
    </row>
    <row r="19" spans="1:13" x14ac:dyDescent="0.35">
      <c r="A19" s="11">
        <v>43401</v>
      </c>
      <c r="B19" s="12" t="s">
        <v>449</v>
      </c>
      <c r="C19" s="12" t="s">
        <v>6</v>
      </c>
      <c r="D19" s="236" t="s">
        <v>6</v>
      </c>
      <c r="E19" s="236" t="s">
        <v>6</v>
      </c>
      <c r="F19" s="12" t="s">
        <v>6</v>
      </c>
      <c r="G19" s="12" t="s">
        <v>51</v>
      </c>
      <c r="H19" s="14" t="s">
        <v>450</v>
      </c>
      <c r="I19" s="16">
        <v>6240</v>
      </c>
      <c r="J19" s="15"/>
      <c r="K19" s="1"/>
      <c r="L19" s="358"/>
      <c r="M19" s="358"/>
    </row>
    <row r="20" spans="1:13" x14ac:dyDescent="0.35">
      <c r="A20" s="11"/>
      <c r="B20" s="236" t="s">
        <v>53</v>
      </c>
      <c r="C20" s="236" t="s">
        <v>451</v>
      </c>
      <c r="D20" s="14" t="s">
        <v>447</v>
      </c>
      <c r="E20" s="35">
        <v>6240</v>
      </c>
      <c r="F20" s="36" t="s">
        <v>56</v>
      </c>
      <c r="G20" s="1"/>
      <c r="H20" s="1"/>
      <c r="I20" s="1"/>
      <c r="J20" s="1"/>
      <c r="K20" s="1"/>
      <c r="L20" s="358"/>
      <c r="M20" s="358"/>
    </row>
    <row r="21" spans="1:13" x14ac:dyDescent="0.35">
      <c r="A21" s="236" t="s">
        <v>6</v>
      </c>
      <c r="B21" s="12" t="s">
        <v>92</v>
      </c>
      <c r="C21" s="12" t="s">
        <v>6</v>
      </c>
      <c r="D21" s="236" t="s">
        <v>6</v>
      </c>
      <c r="E21" s="236" t="s">
        <v>6</v>
      </c>
      <c r="F21" s="12" t="s">
        <v>6</v>
      </c>
      <c r="G21" s="236" t="s">
        <v>6</v>
      </c>
      <c r="H21" s="14" t="s">
        <v>6</v>
      </c>
      <c r="I21" s="15"/>
      <c r="J21" s="24">
        <v>5882</v>
      </c>
      <c r="K21" s="1"/>
      <c r="L21" s="358"/>
      <c r="M21" s="358"/>
    </row>
    <row r="22" spans="1:13" x14ac:dyDescent="0.35">
      <c r="A22" s="11"/>
      <c r="B22" s="37" t="s">
        <v>93</v>
      </c>
      <c r="C22" s="40">
        <v>1</v>
      </c>
      <c r="D22" s="32">
        <v>5882</v>
      </c>
      <c r="E22" s="35">
        <v>5882</v>
      </c>
      <c r="F22" s="1"/>
      <c r="G22" s="1"/>
      <c r="H22" s="1"/>
      <c r="I22" s="1"/>
      <c r="J22" s="1"/>
      <c r="K22" s="1"/>
      <c r="L22" s="358"/>
      <c r="M22" s="358"/>
    </row>
    <row r="23" spans="1:13" x14ac:dyDescent="0.35">
      <c r="A23" s="11"/>
      <c r="B23" s="236" t="s">
        <v>51</v>
      </c>
      <c r="C23" s="1"/>
      <c r="D23" s="1"/>
      <c r="E23" s="1"/>
      <c r="F23" s="1"/>
      <c r="G23" s="1"/>
      <c r="H23" s="1"/>
      <c r="I23" s="1"/>
      <c r="J23" s="1"/>
      <c r="K23" s="1"/>
      <c r="L23" s="358"/>
      <c r="M23" s="358"/>
    </row>
    <row r="24" spans="1:13" x14ac:dyDescent="0.35">
      <c r="A24" s="11"/>
      <c r="B24" s="236" t="s">
        <v>59</v>
      </c>
      <c r="C24" s="35">
        <v>5882</v>
      </c>
      <c r="D24" s="36" t="s">
        <v>60</v>
      </c>
      <c r="E24" s="1"/>
      <c r="F24" s="1"/>
      <c r="G24" s="1"/>
      <c r="H24" s="1"/>
      <c r="I24" s="1"/>
      <c r="J24" s="1"/>
      <c r="K24" s="1"/>
      <c r="L24" s="358"/>
      <c r="M24" s="358"/>
    </row>
    <row r="25" spans="1:13" x14ac:dyDescent="0.35">
      <c r="A25" s="236" t="s">
        <v>6</v>
      </c>
      <c r="B25" s="12" t="s">
        <v>248</v>
      </c>
      <c r="C25" s="12" t="s">
        <v>6</v>
      </c>
      <c r="D25" s="236" t="s">
        <v>6</v>
      </c>
      <c r="E25" s="236" t="s">
        <v>6</v>
      </c>
      <c r="F25" s="12" t="s">
        <v>6</v>
      </c>
      <c r="G25" s="236" t="s">
        <v>6</v>
      </c>
      <c r="H25" s="14" t="s">
        <v>6</v>
      </c>
      <c r="I25" s="15"/>
      <c r="J25" s="24">
        <v>235</v>
      </c>
      <c r="K25" s="1"/>
      <c r="L25" s="358"/>
      <c r="M25" s="358"/>
    </row>
    <row r="26" spans="1:13" x14ac:dyDescent="0.35">
      <c r="A26" s="11"/>
      <c r="B26" s="37" t="s">
        <v>249</v>
      </c>
      <c r="C26" s="39">
        <v>1</v>
      </c>
      <c r="D26" s="34">
        <v>235</v>
      </c>
      <c r="E26" s="35">
        <v>235</v>
      </c>
      <c r="F26" s="1"/>
      <c r="G26" s="1"/>
      <c r="H26" s="1"/>
      <c r="I26" s="1"/>
      <c r="J26" s="1"/>
      <c r="K26" s="1"/>
      <c r="L26" s="358"/>
      <c r="M26" s="358"/>
    </row>
    <row r="27" spans="1:13" x14ac:dyDescent="0.35">
      <c r="A27" s="11"/>
      <c r="B27" s="236" t="s">
        <v>51</v>
      </c>
      <c r="C27" s="1"/>
      <c r="D27" s="1"/>
      <c r="E27" s="1"/>
      <c r="F27" s="1"/>
      <c r="G27" s="1"/>
      <c r="H27" s="1"/>
      <c r="I27" s="1"/>
      <c r="J27" s="1"/>
      <c r="K27" s="1"/>
      <c r="L27" s="358"/>
      <c r="M27" s="358"/>
    </row>
    <row r="28" spans="1:13" x14ac:dyDescent="0.35">
      <c r="A28" s="11"/>
      <c r="B28" s="236" t="s">
        <v>59</v>
      </c>
      <c r="C28" s="35">
        <v>235</v>
      </c>
      <c r="D28" s="36" t="s">
        <v>60</v>
      </c>
      <c r="E28" s="1"/>
      <c r="F28" s="1"/>
      <c r="G28" s="1"/>
      <c r="H28" s="1"/>
      <c r="I28" s="1"/>
      <c r="J28" s="1"/>
      <c r="K28" s="1"/>
      <c r="L28" s="358"/>
      <c r="M28" s="358"/>
    </row>
    <row r="29" spans="1:13" x14ac:dyDescent="0.35">
      <c r="A29" s="236" t="s">
        <v>6</v>
      </c>
      <c r="B29" s="12" t="s">
        <v>61</v>
      </c>
      <c r="C29" s="12" t="s">
        <v>6</v>
      </c>
      <c r="D29" s="236" t="s">
        <v>6</v>
      </c>
      <c r="E29" s="236" t="s">
        <v>6</v>
      </c>
      <c r="F29" s="12" t="s">
        <v>6</v>
      </c>
      <c r="G29" s="236" t="s">
        <v>6</v>
      </c>
      <c r="H29" s="14" t="s">
        <v>6</v>
      </c>
      <c r="I29" s="15"/>
      <c r="J29" s="24">
        <v>123</v>
      </c>
      <c r="K29" s="1"/>
      <c r="L29" s="358"/>
      <c r="M29" s="358"/>
    </row>
    <row r="30" spans="1:13" ht="48" x14ac:dyDescent="0.35">
      <c r="A30" s="21"/>
      <c r="B30" s="19" t="s">
        <v>452</v>
      </c>
      <c r="C30" s="1"/>
      <c r="D30" s="1"/>
      <c r="E30" s="1"/>
      <c r="F30" s="1"/>
      <c r="G30" s="1"/>
      <c r="H30" s="1"/>
      <c r="I30" s="1"/>
      <c r="J30" s="1"/>
      <c r="K30" s="1"/>
      <c r="L30" s="358"/>
      <c r="M30" s="358"/>
    </row>
    <row r="31" spans="1:13" x14ac:dyDescent="0.35">
      <c r="A31" s="11">
        <v>43401</v>
      </c>
      <c r="B31" s="12" t="s">
        <v>453</v>
      </c>
      <c r="C31" s="12" t="s">
        <v>6</v>
      </c>
      <c r="D31" s="236" t="s">
        <v>6</v>
      </c>
      <c r="E31" s="236" t="s">
        <v>6</v>
      </c>
      <c r="F31" s="12" t="s">
        <v>6</v>
      </c>
      <c r="G31" s="12" t="s">
        <v>51</v>
      </c>
      <c r="H31" s="14" t="s">
        <v>454</v>
      </c>
      <c r="I31" s="16">
        <v>92500</v>
      </c>
      <c r="J31" s="15"/>
      <c r="K31" s="1"/>
      <c r="L31" s="358"/>
      <c r="M31" s="358"/>
    </row>
    <row r="32" spans="1:13" x14ac:dyDescent="0.35">
      <c r="A32" s="11"/>
      <c r="B32" s="236" t="s">
        <v>53</v>
      </c>
      <c r="C32" s="236" t="s">
        <v>455</v>
      </c>
      <c r="D32" s="14" t="s">
        <v>456</v>
      </c>
      <c r="E32" s="35">
        <v>92500</v>
      </c>
      <c r="F32" s="36" t="s">
        <v>56</v>
      </c>
      <c r="G32" s="1"/>
      <c r="H32" s="1"/>
      <c r="I32" s="1"/>
      <c r="J32" s="1"/>
      <c r="K32" s="1"/>
      <c r="L32" s="358"/>
      <c r="M32" s="358"/>
    </row>
    <row r="33" spans="1:13" x14ac:dyDescent="0.35">
      <c r="A33" s="236" t="s">
        <v>6</v>
      </c>
      <c r="B33" s="12" t="s">
        <v>76</v>
      </c>
      <c r="C33" s="12" t="s">
        <v>6</v>
      </c>
      <c r="D33" s="236" t="s">
        <v>6</v>
      </c>
      <c r="E33" s="236" t="s">
        <v>6</v>
      </c>
      <c r="F33" s="12" t="s">
        <v>6</v>
      </c>
      <c r="G33" s="236" t="s">
        <v>6</v>
      </c>
      <c r="H33" s="14" t="s">
        <v>6</v>
      </c>
      <c r="I33" s="15"/>
      <c r="J33" s="24">
        <v>11765</v>
      </c>
      <c r="K33" s="1"/>
      <c r="L33" s="358"/>
      <c r="M33" s="358"/>
    </row>
    <row r="34" spans="1:13" x14ac:dyDescent="0.35">
      <c r="A34" s="11"/>
      <c r="B34" s="37" t="s">
        <v>77</v>
      </c>
      <c r="C34" s="39">
        <v>40</v>
      </c>
      <c r="D34" s="34">
        <v>294.13</v>
      </c>
      <c r="E34" s="35">
        <v>11765</v>
      </c>
      <c r="F34" s="1"/>
      <c r="G34" s="1"/>
      <c r="H34" s="1"/>
      <c r="I34" s="1"/>
      <c r="J34" s="1"/>
      <c r="K34" s="1"/>
      <c r="L34" s="358"/>
      <c r="M34" s="358"/>
    </row>
    <row r="35" spans="1:13" x14ac:dyDescent="0.35">
      <c r="A35" s="11"/>
      <c r="B35" s="236" t="s">
        <v>51</v>
      </c>
      <c r="C35" s="1"/>
      <c r="D35" s="1"/>
      <c r="E35" s="1"/>
      <c r="F35" s="1"/>
      <c r="G35" s="1"/>
      <c r="H35" s="1"/>
      <c r="I35" s="1"/>
      <c r="J35" s="1"/>
      <c r="K35" s="1"/>
      <c r="L35" s="358"/>
      <c r="M35" s="358"/>
    </row>
    <row r="36" spans="1:13" x14ac:dyDescent="0.35">
      <c r="A36" s="11"/>
      <c r="B36" s="236" t="s">
        <v>59</v>
      </c>
      <c r="C36" s="35">
        <v>11765</v>
      </c>
      <c r="D36" s="36" t="s">
        <v>60</v>
      </c>
      <c r="E36" s="1"/>
      <c r="F36" s="1"/>
      <c r="G36" s="1"/>
      <c r="H36" s="1"/>
      <c r="I36" s="1"/>
      <c r="J36" s="1"/>
      <c r="K36" s="1"/>
      <c r="L36" s="358"/>
      <c r="M36" s="358"/>
    </row>
    <row r="37" spans="1:13" x14ac:dyDescent="0.35">
      <c r="A37" s="236" t="s">
        <v>6</v>
      </c>
      <c r="B37" s="12" t="s">
        <v>181</v>
      </c>
      <c r="C37" s="12" t="s">
        <v>6</v>
      </c>
      <c r="D37" s="236" t="s">
        <v>6</v>
      </c>
      <c r="E37" s="236" t="s">
        <v>6</v>
      </c>
      <c r="F37" s="12" t="s">
        <v>6</v>
      </c>
      <c r="G37" s="236" t="s">
        <v>6</v>
      </c>
      <c r="H37" s="14" t="s">
        <v>6</v>
      </c>
      <c r="I37" s="15"/>
      <c r="J37" s="24">
        <v>10392</v>
      </c>
      <c r="K37" s="1"/>
      <c r="L37" s="358"/>
      <c r="M37" s="358"/>
    </row>
    <row r="38" spans="1:13" x14ac:dyDescent="0.35">
      <c r="A38" s="11"/>
      <c r="B38" s="37" t="s">
        <v>182</v>
      </c>
      <c r="C38" s="39">
        <v>8</v>
      </c>
      <c r="D38" s="34">
        <v>1299</v>
      </c>
      <c r="E38" s="35">
        <v>10392</v>
      </c>
      <c r="F38" s="1"/>
      <c r="G38" s="1"/>
      <c r="H38" s="1"/>
      <c r="I38" s="1"/>
      <c r="J38" s="1"/>
      <c r="K38" s="1"/>
      <c r="L38" s="358"/>
      <c r="M38" s="358"/>
    </row>
    <row r="39" spans="1:13" x14ac:dyDescent="0.35">
      <c r="A39" s="11"/>
      <c r="B39" s="236" t="s">
        <v>51</v>
      </c>
      <c r="C39" s="1"/>
      <c r="D39" s="1"/>
      <c r="E39" s="1"/>
      <c r="F39" s="1"/>
      <c r="G39" s="1"/>
      <c r="H39" s="1"/>
      <c r="I39" s="1"/>
      <c r="J39" s="1"/>
      <c r="K39" s="1"/>
      <c r="L39" s="358"/>
      <c r="M39" s="358"/>
    </row>
    <row r="40" spans="1:13" x14ac:dyDescent="0.35">
      <c r="A40" s="11"/>
      <c r="B40" s="236" t="s">
        <v>59</v>
      </c>
      <c r="C40" s="35">
        <v>10392</v>
      </c>
      <c r="D40" s="36" t="s">
        <v>60</v>
      </c>
      <c r="E40" s="1"/>
      <c r="F40" s="1"/>
      <c r="G40" s="1"/>
      <c r="H40" s="1"/>
      <c r="I40" s="1"/>
      <c r="J40" s="1"/>
      <c r="K40" s="1"/>
      <c r="L40" s="358"/>
      <c r="M40" s="358"/>
    </row>
    <row r="41" spans="1:13" x14ac:dyDescent="0.35">
      <c r="A41" s="236" t="s">
        <v>6</v>
      </c>
      <c r="B41" s="12" t="s">
        <v>84</v>
      </c>
      <c r="C41" s="12" t="s">
        <v>6</v>
      </c>
      <c r="D41" s="236" t="s">
        <v>6</v>
      </c>
      <c r="E41" s="236" t="s">
        <v>6</v>
      </c>
      <c r="F41" s="12" t="s">
        <v>6</v>
      </c>
      <c r="G41" s="236" t="s">
        <v>6</v>
      </c>
      <c r="H41" s="14" t="s">
        <v>6</v>
      </c>
      <c r="I41" s="15"/>
      <c r="J41" s="24">
        <v>31765</v>
      </c>
      <c r="K41" s="1"/>
      <c r="L41" s="358"/>
      <c r="M41" s="358"/>
    </row>
    <row r="42" spans="1:13" x14ac:dyDescent="0.35">
      <c r="A42" s="11"/>
      <c r="B42" s="37" t="s">
        <v>85</v>
      </c>
      <c r="C42" s="39">
        <v>24</v>
      </c>
      <c r="D42" s="34">
        <v>1323.54</v>
      </c>
      <c r="E42" s="35">
        <v>31765</v>
      </c>
      <c r="F42" s="1"/>
      <c r="G42" s="1"/>
      <c r="H42" s="1"/>
      <c r="I42" s="1"/>
      <c r="J42" s="1"/>
      <c r="K42" s="1"/>
      <c r="L42" s="358"/>
      <c r="M42" s="358"/>
    </row>
    <row r="43" spans="1:13" x14ac:dyDescent="0.35">
      <c r="A43" s="11"/>
      <c r="B43" s="236" t="s">
        <v>51</v>
      </c>
      <c r="C43" s="1"/>
      <c r="D43" s="1"/>
      <c r="E43" s="1"/>
      <c r="F43" s="1"/>
      <c r="G43" s="1"/>
      <c r="H43" s="1"/>
      <c r="I43" s="1"/>
      <c r="J43" s="1"/>
      <c r="K43" s="1"/>
      <c r="L43" s="358"/>
      <c r="M43" s="358"/>
    </row>
    <row r="44" spans="1:13" x14ac:dyDescent="0.35">
      <c r="A44" s="11"/>
      <c r="B44" s="236" t="s">
        <v>59</v>
      </c>
      <c r="C44" s="35">
        <v>31765</v>
      </c>
      <c r="D44" s="36" t="s">
        <v>60</v>
      </c>
      <c r="E44" s="1"/>
      <c r="F44" s="1"/>
      <c r="G44" s="1"/>
      <c r="H44" s="1"/>
      <c r="I44" s="1"/>
      <c r="J44" s="1"/>
      <c r="K44" s="1"/>
      <c r="L44" s="358"/>
      <c r="M44" s="358"/>
    </row>
    <row r="45" spans="1:13" x14ac:dyDescent="0.35">
      <c r="A45" s="236" t="s">
        <v>6</v>
      </c>
      <c r="B45" s="12" t="s">
        <v>257</v>
      </c>
      <c r="C45" s="12" t="s">
        <v>6</v>
      </c>
      <c r="D45" s="236" t="s">
        <v>6</v>
      </c>
      <c r="E45" s="236" t="s">
        <v>6</v>
      </c>
      <c r="F45" s="12" t="s">
        <v>6</v>
      </c>
      <c r="G45" s="236" t="s">
        <v>6</v>
      </c>
      <c r="H45" s="14" t="s">
        <v>6</v>
      </c>
      <c r="I45" s="15"/>
      <c r="J45" s="24">
        <v>25784</v>
      </c>
      <c r="K45" s="1"/>
      <c r="L45" s="358"/>
      <c r="M45" s="358"/>
    </row>
    <row r="46" spans="1:13" x14ac:dyDescent="0.35">
      <c r="A46" s="11"/>
      <c r="B46" s="37" t="s">
        <v>258</v>
      </c>
      <c r="C46" s="40">
        <v>5</v>
      </c>
      <c r="D46" s="32">
        <v>5156.8</v>
      </c>
      <c r="E46" s="35">
        <v>25784</v>
      </c>
      <c r="F46" s="1"/>
      <c r="G46" s="1"/>
      <c r="H46" s="1"/>
      <c r="I46" s="1"/>
      <c r="J46" s="1"/>
      <c r="K46" s="1"/>
      <c r="L46" s="358"/>
      <c r="M46" s="358"/>
    </row>
    <row r="47" spans="1:13" x14ac:dyDescent="0.35">
      <c r="A47" s="11"/>
      <c r="B47" s="236" t="s">
        <v>51</v>
      </c>
      <c r="C47" s="1"/>
      <c r="D47" s="1"/>
      <c r="E47" s="1"/>
      <c r="F47" s="1"/>
      <c r="G47" s="1"/>
      <c r="H47" s="1"/>
      <c r="I47" s="1"/>
      <c r="J47" s="1"/>
      <c r="K47" s="1"/>
      <c r="L47" s="358"/>
      <c r="M47" s="358"/>
    </row>
    <row r="48" spans="1:13" x14ac:dyDescent="0.35">
      <c r="A48" s="11"/>
      <c r="B48" s="236" t="s">
        <v>59</v>
      </c>
      <c r="C48" s="35">
        <v>25784</v>
      </c>
      <c r="D48" s="36" t="s">
        <v>60</v>
      </c>
      <c r="E48" s="1"/>
      <c r="F48" s="1"/>
      <c r="G48" s="1"/>
      <c r="H48" s="1"/>
      <c r="I48" s="1"/>
      <c r="J48" s="1"/>
      <c r="K48" s="1"/>
      <c r="L48" s="358"/>
      <c r="M48" s="358"/>
    </row>
    <row r="49" spans="1:13" x14ac:dyDescent="0.35">
      <c r="A49" s="236" t="s">
        <v>6</v>
      </c>
      <c r="B49" s="12" t="s">
        <v>201</v>
      </c>
      <c r="C49" s="12" t="s">
        <v>6</v>
      </c>
      <c r="D49" s="236" t="s">
        <v>6</v>
      </c>
      <c r="E49" s="236" t="s">
        <v>6</v>
      </c>
      <c r="F49" s="12" t="s">
        <v>6</v>
      </c>
      <c r="G49" s="236" t="s">
        <v>6</v>
      </c>
      <c r="H49" s="14" t="s">
        <v>6</v>
      </c>
      <c r="I49" s="15"/>
      <c r="J49" s="24">
        <v>4706</v>
      </c>
      <c r="K49" s="1"/>
      <c r="L49" s="358"/>
      <c r="M49" s="358"/>
    </row>
    <row r="50" spans="1:13" x14ac:dyDescent="0.35">
      <c r="A50" s="11"/>
      <c r="B50" s="37" t="s">
        <v>202</v>
      </c>
      <c r="C50" s="39">
        <v>20</v>
      </c>
      <c r="D50" s="34">
        <v>235.3</v>
      </c>
      <c r="E50" s="35">
        <v>4706</v>
      </c>
      <c r="F50" s="1"/>
      <c r="G50" s="1"/>
      <c r="H50" s="1"/>
      <c r="I50" s="1"/>
      <c r="J50" s="1"/>
      <c r="K50" s="1"/>
      <c r="L50" s="358"/>
      <c r="M50" s="358"/>
    </row>
    <row r="51" spans="1:13" x14ac:dyDescent="0.35">
      <c r="A51" s="11"/>
      <c r="B51" s="236" t="s">
        <v>51</v>
      </c>
      <c r="C51" s="1"/>
      <c r="D51" s="1"/>
      <c r="E51" s="1"/>
      <c r="F51" s="1"/>
      <c r="G51" s="1"/>
      <c r="H51" s="1"/>
      <c r="I51" s="1"/>
      <c r="J51" s="1"/>
      <c r="K51" s="1"/>
      <c r="L51" s="358"/>
      <c r="M51" s="358"/>
    </row>
    <row r="52" spans="1:13" x14ac:dyDescent="0.35">
      <c r="A52" s="11"/>
      <c r="B52" s="236" t="s">
        <v>59</v>
      </c>
      <c r="C52" s="35">
        <v>4706</v>
      </c>
      <c r="D52" s="36" t="s">
        <v>60</v>
      </c>
      <c r="E52" s="1"/>
      <c r="F52" s="1"/>
      <c r="G52" s="1"/>
      <c r="H52" s="1"/>
      <c r="I52" s="1"/>
      <c r="J52" s="1"/>
      <c r="K52" s="1"/>
      <c r="L52" s="358"/>
      <c r="M52" s="358"/>
    </row>
    <row r="53" spans="1:13" x14ac:dyDescent="0.35">
      <c r="A53" s="236" t="s">
        <v>6</v>
      </c>
      <c r="B53" s="12" t="s">
        <v>293</v>
      </c>
      <c r="C53" s="12" t="s">
        <v>6</v>
      </c>
      <c r="D53" s="236" t="s">
        <v>6</v>
      </c>
      <c r="E53" s="236" t="s">
        <v>6</v>
      </c>
      <c r="F53" s="12" t="s">
        <v>6</v>
      </c>
      <c r="G53" s="236" t="s">
        <v>6</v>
      </c>
      <c r="H53" s="14" t="s">
        <v>6</v>
      </c>
      <c r="I53" s="15"/>
      <c r="J53" s="24">
        <v>6275</v>
      </c>
      <c r="K53" s="1"/>
      <c r="L53" s="358"/>
      <c r="M53" s="358"/>
    </row>
    <row r="54" spans="1:13" x14ac:dyDescent="0.35">
      <c r="A54" s="11"/>
      <c r="B54" s="37" t="s">
        <v>294</v>
      </c>
      <c r="C54" s="39">
        <v>20</v>
      </c>
      <c r="D54" s="34">
        <v>313.75</v>
      </c>
      <c r="E54" s="35">
        <v>6275</v>
      </c>
      <c r="F54" s="1"/>
      <c r="G54" s="1"/>
      <c r="H54" s="1"/>
      <c r="I54" s="1"/>
      <c r="J54" s="1"/>
      <c r="K54" s="1"/>
      <c r="L54" s="358"/>
      <c r="M54" s="358"/>
    </row>
    <row r="55" spans="1:13" x14ac:dyDescent="0.35">
      <c r="A55" s="11"/>
      <c r="B55" s="236" t="s">
        <v>51</v>
      </c>
      <c r="C55" s="1"/>
      <c r="D55" s="1"/>
      <c r="E55" s="1"/>
      <c r="F55" s="1"/>
      <c r="G55" s="1"/>
      <c r="H55" s="1"/>
      <c r="I55" s="1"/>
      <c r="J55" s="1"/>
      <c r="K55" s="1"/>
      <c r="L55" s="358"/>
      <c r="M55" s="358"/>
    </row>
    <row r="56" spans="1:13" x14ac:dyDescent="0.35">
      <c r="A56" s="11"/>
      <c r="B56" s="236" t="s">
        <v>59</v>
      </c>
      <c r="C56" s="35">
        <v>6275</v>
      </c>
      <c r="D56" s="36" t="s">
        <v>60</v>
      </c>
      <c r="E56" s="1"/>
      <c r="F56" s="1"/>
      <c r="G56" s="1"/>
      <c r="H56" s="1"/>
      <c r="I56" s="1"/>
      <c r="J56" s="1"/>
      <c r="K56" s="1"/>
      <c r="L56" s="358"/>
      <c r="M56" s="358"/>
    </row>
    <row r="57" spans="1:13" x14ac:dyDescent="0.35">
      <c r="A57" s="236" t="s">
        <v>6</v>
      </c>
      <c r="B57" s="12" t="s">
        <v>61</v>
      </c>
      <c r="C57" s="12" t="s">
        <v>6</v>
      </c>
      <c r="D57" s="236" t="s">
        <v>6</v>
      </c>
      <c r="E57" s="236" t="s">
        <v>6</v>
      </c>
      <c r="F57" s="12" t="s">
        <v>6</v>
      </c>
      <c r="G57" s="236" t="s">
        <v>6</v>
      </c>
      <c r="H57" s="14" t="s">
        <v>6</v>
      </c>
      <c r="I57" s="15"/>
      <c r="J57" s="24">
        <v>1813</v>
      </c>
      <c r="K57" s="1"/>
      <c r="L57" s="358"/>
      <c r="M57" s="358"/>
    </row>
    <row r="58" spans="1:13" ht="72" x14ac:dyDescent="0.35">
      <c r="A58" s="21"/>
      <c r="B58" s="19" t="s">
        <v>457</v>
      </c>
      <c r="C58" s="1"/>
      <c r="D58" s="1"/>
      <c r="E58" s="1"/>
      <c r="F58" s="1"/>
      <c r="G58" s="1"/>
      <c r="H58" s="1"/>
      <c r="I58" s="1"/>
      <c r="J58" s="1"/>
      <c r="K58" s="1"/>
      <c r="L58" s="358"/>
      <c r="M58" s="358"/>
    </row>
    <row r="59" spans="1:13" x14ac:dyDescent="0.35">
      <c r="A59" s="11">
        <v>43401</v>
      </c>
      <c r="B59" s="12" t="s">
        <v>458</v>
      </c>
      <c r="C59" s="12" t="s">
        <v>6</v>
      </c>
      <c r="D59" s="236" t="s">
        <v>6</v>
      </c>
      <c r="E59" s="236" t="s">
        <v>6</v>
      </c>
      <c r="F59" s="12" t="s">
        <v>6</v>
      </c>
      <c r="G59" s="12" t="s">
        <v>51</v>
      </c>
      <c r="H59" s="14" t="s">
        <v>459</v>
      </c>
      <c r="I59" s="16">
        <v>50274</v>
      </c>
      <c r="J59" s="15"/>
      <c r="K59" s="1"/>
      <c r="L59" s="358"/>
      <c r="M59" s="358"/>
    </row>
    <row r="60" spans="1:13" x14ac:dyDescent="0.35">
      <c r="A60" s="11"/>
      <c r="B60" s="236" t="s">
        <v>53</v>
      </c>
      <c r="C60" s="236" t="s">
        <v>460</v>
      </c>
      <c r="D60" s="14" t="s">
        <v>456</v>
      </c>
      <c r="E60" s="35">
        <v>50274</v>
      </c>
      <c r="F60" s="36" t="s">
        <v>56</v>
      </c>
      <c r="G60" s="1"/>
      <c r="H60" s="1"/>
      <c r="I60" s="1"/>
      <c r="J60" s="1"/>
      <c r="K60" s="1"/>
      <c r="L60" s="358"/>
      <c r="M60" s="358"/>
    </row>
    <row r="61" spans="1:13" x14ac:dyDescent="0.35">
      <c r="A61" s="236" t="s">
        <v>6</v>
      </c>
      <c r="B61" s="12" t="s">
        <v>461</v>
      </c>
      <c r="C61" s="12" t="s">
        <v>6</v>
      </c>
      <c r="D61" s="236" t="s">
        <v>6</v>
      </c>
      <c r="E61" s="236" t="s">
        <v>6</v>
      </c>
      <c r="F61" s="12" t="s">
        <v>6</v>
      </c>
      <c r="G61" s="236" t="s">
        <v>6</v>
      </c>
      <c r="H61" s="14" t="s">
        <v>6</v>
      </c>
      <c r="I61" s="15"/>
      <c r="J61" s="24">
        <v>49288</v>
      </c>
      <c r="K61" s="1"/>
      <c r="L61" s="358"/>
      <c r="M61" s="358"/>
    </row>
    <row r="62" spans="1:13" x14ac:dyDescent="0.35">
      <c r="A62" s="11"/>
      <c r="B62" s="37" t="s">
        <v>462</v>
      </c>
      <c r="C62" s="38">
        <v>1</v>
      </c>
      <c r="D62" s="27">
        <v>49288</v>
      </c>
      <c r="E62" s="35">
        <v>49288</v>
      </c>
      <c r="F62" s="1"/>
      <c r="G62" s="1"/>
      <c r="H62" s="1"/>
      <c r="I62" s="1"/>
      <c r="J62" s="1"/>
      <c r="K62" s="1"/>
      <c r="L62" s="358"/>
      <c r="M62" s="358"/>
    </row>
    <row r="63" spans="1:13" x14ac:dyDescent="0.35">
      <c r="A63" s="11"/>
      <c r="B63" s="236" t="s">
        <v>51</v>
      </c>
      <c r="C63" s="1"/>
      <c r="D63" s="1"/>
      <c r="E63" s="1"/>
      <c r="F63" s="1"/>
      <c r="G63" s="1"/>
      <c r="H63" s="1"/>
      <c r="I63" s="1"/>
      <c r="J63" s="1"/>
      <c r="K63" s="1"/>
      <c r="L63" s="358"/>
      <c r="M63" s="358"/>
    </row>
    <row r="64" spans="1:13" x14ac:dyDescent="0.35">
      <c r="A64" s="11"/>
      <c r="B64" s="236" t="s">
        <v>59</v>
      </c>
      <c r="C64" s="35">
        <v>49288</v>
      </c>
      <c r="D64" s="36" t="s">
        <v>60</v>
      </c>
      <c r="E64" s="1"/>
      <c r="F64" s="1"/>
      <c r="G64" s="1"/>
      <c r="H64" s="1"/>
      <c r="I64" s="1"/>
      <c r="J64" s="1"/>
      <c r="K64" s="1"/>
      <c r="L64" s="358"/>
      <c r="M64" s="358"/>
    </row>
    <row r="65" spans="1:13" x14ac:dyDescent="0.35">
      <c r="A65" s="236" t="s">
        <v>6</v>
      </c>
      <c r="B65" s="12" t="s">
        <v>61</v>
      </c>
      <c r="C65" s="12" t="s">
        <v>6</v>
      </c>
      <c r="D65" s="236" t="s">
        <v>6</v>
      </c>
      <c r="E65" s="236" t="s">
        <v>6</v>
      </c>
      <c r="F65" s="12" t="s">
        <v>6</v>
      </c>
      <c r="G65" s="236" t="s">
        <v>6</v>
      </c>
      <c r="H65" s="14" t="s">
        <v>6</v>
      </c>
      <c r="I65" s="15"/>
      <c r="J65" s="24">
        <v>986</v>
      </c>
      <c r="K65" s="1"/>
      <c r="L65" s="358"/>
      <c r="M65" s="358"/>
    </row>
    <row r="66" spans="1:13" ht="36" x14ac:dyDescent="0.35">
      <c r="A66" s="21"/>
      <c r="B66" s="19" t="s">
        <v>463</v>
      </c>
      <c r="C66" s="1"/>
      <c r="D66" s="1"/>
      <c r="E66" s="1"/>
      <c r="F66" s="1"/>
      <c r="G66" s="1"/>
      <c r="H66" s="1"/>
      <c r="I66" s="1"/>
      <c r="J66" s="1"/>
      <c r="K66" s="1"/>
      <c r="L66" s="358"/>
      <c r="M66" s="358"/>
    </row>
    <row r="67" spans="1:13" x14ac:dyDescent="0.35">
      <c r="A67" s="11">
        <v>43401</v>
      </c>
      <c r="B67" s="12" t="s">
        <v>357</v>
      </c>
      <c r="C67" s="12" t="s">
        <v>6</v>
      </c>
      <c r="D67" s="236" t="s">
        <v>6</v>
      </c>
      <c r="E67" s="236" t="s">
        <v>6</v>
      </c>
      <c r="F67" s="12" t="s">
        <v>6</v>
      </c>
      <c r="G67" s="12" t="s">
        <v>51</v>
      </c>
      <c r="H67" s="14" t="s">
        <v>464</v>
      </c>
      <c r="I67" s="16">
        <v>26800</v>
      </c>
      <c r="J67" s="15"/>
      <c r="K67" s="1"/>
      <c r="L67" s="358"/>
      <c r="M67" s="358"/>
    </row>
    <row r="68" spans="1:13" x14ac:dyDescent="0.35">
      <c r="A68" s="11"/>
      <c r="B68" s="236" t="s">
        <v>158</v>
      </c>
      <c r="C68" s="236" t="s">
        <v>465</v>
      </c>
      <c r="D68" s="14" t="s">
        <v>55</v>
      </c>
      <c r="E68" s="35">
        <v>26800</v>
      </c>
      <c r="F68" s="36" t="s">
        <v>56</v>
      </c>
      <c r="G68" s="1"/>
      <c r="H68" s="1"/>
      <c r="I68" s="1"/>
      <c r="J68" s="1"/>
      <c r="K68" s="1"/>
      <c r="L68" s="358"/>
      <c r="M68" s="358"/>
    </row>
    <row r="69" spans="1:13" x14ac:dyDescent="0.35">
      <c r="A69" s="236" t="s">
        <v>6</v>
      </c>
      <c r="B69" s="12" t="s">
        <v>257</v>
      </c>
      <c r="C69" s="12" t="s">
        <v>6</v>
      </c>
      <c r="D69" s="236" t="s">
        <v>6</v>
      </c>
      <c r="E69" s="236" t="s">
        <v>6</v>
      </c>
      <c r="F69" s="12" t="s">
        <v>6</v>
      </c>
      <c r="G69" s="236" t="s">
        <v>6</v>
      </c>
      <c r="H69" s="14" t="s">
        <v>6</v>
      </c>
      <c r="I69" s="15"/>
      <c r="J69" s="24">
        <v>26275</v>
      </c>
      <c r="K69" s="1"/>
      <c r="L69" s="358"/>
      <c r="M69" s="358"/>
    </row>
    <row r="70" spans="1:13" x14ac:dyDescent="0.35">
      <c r="A70" s="11"/>
      <c r="B70" s="37" t="s">
        <v>258</v>
      </c>
      <c r="C70" s="40">
        <v>5</v>
      </c>
      <c r="D70" s="32">
        <v>5255</v>
      </c>
      <c r="E70" s="35">
        <v>26275</v>
      </c>
      <c r="F70" s="1"/>
      <c r="G70" s="1"/>
      <c r="H70" s="1"/>
      <c r="I70" s="1"/>
      <c r="J70" s="1"/>
      <c r="K70" s="1"/>
      <c r="L70" s="358"/>
      <c r="M70" s="358"/>
    </row>
    <row r="71" spans="1:13" x14ac:dyDescent="0.35">
      <c r="A71" s="11"/>
      <c r="B71" s="236" t="s">
        <v>51</v>
      </c>
      <c r="C71" s="1"/>
      <c r="D71" s="1"/>
      <c r="E71" s="1"/>
      <c r="F71" s="1"/>
      <c r="G71" s="1"/>
      <c r="H71" s="1"/>
      <c r="I71" s="1"/>
      <c r="J71" s="1"/>
      <c r="K71" s="1"/>
      <c r="L71" s="358"/>
      <c r="M71" s="358"/>
    </row>
    <row r="72" spans="1:13" x14ac:dyDescent="0.35">
      <c r="A72" s="11"/>
      <c r="B72" s="236" t="s">
        <v>154</v>
      </c>
      <c r="C72" s="35">
        <v>26275</v>
      </c>
      <c r="D72" s="36" t="s">
        <v>60</v>
      </c>
      <c r="E72" s="1"/>
      <c r="F72" s="1"/>
      <c r="G72" s="1"/>
      <c r="H72" s="1"/>
      <c r="I72" s="1"/>
      <c r="J72" s="1"/>
      <c r="K72" s="1"/>
      <c r="L72" s="358"/>
      <c r="M72" s="358"/>
    </row>
    <row r="73" spans="1:13" x14ac:dyDescent="0.35">
      <c r="A73" s="236" t="s">
        <v>6</v>
      </c>
      <c r="B73" s="12" t="s">
        <v>61</v>
      </c>
      <c r="C73" s="12" t="s">
        <v>6</v>
      </c>
      <c r="D73" s="236" t="s">
        <v>6</v>
      </c>
      <c r="E73" s="236" t="s">
        <v>6</v>
      </c>
      <c r="F73" s="12" t="s">
        <v>6</v>
      </c>
      <c r="G73" s="236" t="s">
        <v>6</v>
      </c>
      <c r="H73" s="14" t="s">
        <v>6</v>
      </c>
      <c r="I73" s="15"/>
      <c r="J73" s="24">
        <v>525</v>
      </c>
      <c r="K73" s="1"/>
      <c r="L73" s="358"/>
      <c r="M73" s="358"/>
    </row>
    <row r="74" spans="1:13" ht="36" x14ac:dyDescent="0.35">
      <c r="A74" s="21"/>
      <c r="B74" s="19" t="s">
        <v>466</v>
      </c>
      <c r="C74" s="1"/>
      <c r="D74" s="1"/>
      <c r="E74" s="1"/>
      <c r="F74" s="1"/>
      <c r="G74" s="1"/>
      <c r="H74" s="1"/>
      <c r="I74" s="1"/>
      <c r="J74" s="1"/>
      <c r="K74" s="1"/>
      <c r="L74" s="358"/>
      <c r="M74" s="358"/>
    </row>
    <row r="75" spans="1:13" x14ac:dyDescent="0.35">
      <c r="A75" s="11">
        <v>43401</v>
      </c>
      <c r="B75" s="12" t="s">
        <v>325</v>
      </c>
      <c r="C75" s="12" t="s">
        <v>6</v>
      </c>
      <c r="D75" s="236" t="s">
        <v>6</v>
      </c>
      <c r="E75" s="236" t="s">
        <v>6</v>
      </c>
      <c r="F75" s="12" t="s">
        <v>6</v>
      </c>
      <c r="G75" s="12" t="s">
        <v>51</v>
      </c>
      <c r="H75" s="14" t="s">
        <v>877</v>
      </c>
      <c r="I75" s="16">
        <v>78900</v>
      </c>
      <c r="J75" s="15"/>
      <c r="K75" s="1"/>
      <c r="L75" s="358"/>
      <c r="M75" s="358"/>
    </row>
    <row r="76" spans="1:13" x14ac:dyDescent="0.35">
      <c r="A76" s="11"/>
      <c r="B76" s="236" t="s">
        <v>53</v>
      </c>
      <c r="C76" s="236" t="s">
        <v>966</v>
      </c>
      <c r="D76" s="14" t="s">
        <v>456</v>
      </c>
      <c r="E76" s="35">
        <v>78900</v>
      </c>
      <c r="F76" s="36" t="s">
        <v>56</v>
      </c>
      <c r="G76" s="1"/>
      <c r="H76" s="1"/>
      <c r="I76" s="1"/>
      <c r="J76" s="1"/>
      <c r="K76" s="1"/>
      <c r="L76" s="358"/>
      <c r="M76" s="358"/>
    </row>
    <row r="77" spans="1:13" x14ac:dyDescent="0.35">
      <c r="A77" s="236" t="s">
        <v>6</v>
      </c>
      <c r="B77" s="12" t="s">
        <v>112</v>
      </c>
      <c r="C77" s="12" t="s">
        <v>6</v>
      </c>
      <c r="D77" s="236" t="s">
        <v>6</v>
      </c>
      <c r="E77" s="236" t="s">
        <v>6</v>
      </c>
      <c r="F77" s="12" t="s">
        <v>6</v>
      </c>
      <c r="G77" s="236" t="s">
        <v>6</v>
      </c>
      <c r="H77" s="14" t="s">
        <v>6</v>
      </c>
      <c r="I77" s="15"/>
      <c r="J77" s="24">
        <v>39118</v>
      </c>
      <c r="K77" s="1"/>
      <c r="L77" s="358"/>
      <c r="M77" s="358"/>
    </row>
    <row r="78" spans="1:13" x14ac:dyDescent="0.35">
      <c r="A78" s="11"/>
      <c r="B78" s="37" t="s">
        <v>113</v>
      </c>
      <c r="C78" s="38">
        <v>1</v>
      </c>
      <c r="D78" s="27">
        <v>39118</v>
      </c>
      <c r="E78" s="35">
        <v>39118</v>
      </c>
      <c r="F78" s="1"/>
      <c r="G78" s="1"/>
      <c r="H78" s="1"/>
      <c r="I78" s="1"/>
      <c r="J78" s="1"/>
      <c r="K78" s="1"/>
      <c r="L78" s="358"/>
      <c r="M78" s="358"/>
    </row>
    <row r="79" spans="1:13" x14ac:dyDescent="0.35">
      <c r="A79" s="11"/>
      <c r="B79" s="236" t="s">
        <v>51</v>
      </c>
      <c r="C79" s="1"/>
      <c r="D79" s="1"/>
      <c r="E79" s="1"/>
      <c r="F79" s="1"/>
      <c r="G79" s="1"/>
      <c r="H79" s="1"/>
      <c r="I79" s="1"/>
      <c r="J79" s="1"/>
      <c r="K79" s="1"/>
      <c r="L79" s="358"/>
      <c r="M79" s="358"/>
    </row>
    <row r="80" spans="1:13" x14ac:dyDescent="0.35">
      <c r="A80" s="11"/>
      <c r="B80" s="236" t="s">
        <v>59</v>
      </c>
      <c r="C80" s="35">
        <v>39118</v>
      </c>
      <c r="D80" s="36" t="s">
        <v>60</v>
      </c>
      <c r="E80" s="1"/>
      <c r="F80" s="1"/>
      <c r="G80" s="1"/>
      <c r="H80" s="1"/>
      <c r="I80" s="1"/>
      <c r="J80" s="1"/>
      <c r="K80" s="1"/>
      <c r="L80" s="358"/>
      <c r="M80" s="358"/>
    </row>
    <row r="81" spans="1:13" x14ac:dyDescent="0.35">
      <c r="A81" s="236" t="s">
        <v>6</v>
      </c>
      <c r="B81" s="12" t="s">
        <v>191</v>
      </c>
      <c r="C81" s="12" t="s">
        <v>6</v>
      </c>
      <c r="D81" s="236" t="s">
        <v>6</v>
      </c>
      <c r="E81" s="236" t="s">
        <v>6</v>
      </c>
      <c r="F81" s="12" t="s">
        <v>6</v>
      </c>
      <c r="G81" s="236" t="s">
        <v>6</v>
      </c>
      <c r="H81" s="14" t="s">
        <v>6</v>
      </c>
      <c r="I81" s="15"/>
      <c r="J81" s="24">
        <v>38235</v>
      </c>
      <c r="K81" s="1"/>
      <c r="L81" s="358"/>
      <c r="M81" s="358"/>
    </row>
    <row r="82" spans="1:13" x14ac:dyDescent="0.35">
      <c r="A82" s="11"/>
      <c r="B82" s="37" t="s">
        <v>192</v>
      </c>
      <c r="C82" s="39">
        <v>100</v>
      </c>
      <c r="D82" s="34">
        <v>382.35</v>
      </c>
      <c r="E82" s="35">
        <v>38235</v>
      </c>
      <c r="F82" s="1"/>
      <c r="G82" s="1"/>
      <c r="H82" s="1"/>
      <c r="I82" s="1"/>
      <c r="J82" s="1"/>
      <c r="K82" s="1"/>
      <c r="L82" s="358"/>
      <c r="M82" s="358"/>
    </row>
    <row r="83" spans="1:13" x14ac:dyDescent="0.35">
      <c r="A83" s="11"/>
      <c r="B83" s="236" t="s">
        <v>51</v>
      </c>
      <c r="C83" s="1"/>
      <c r="D83" s="1"/>
      <c r="E83" s="1"/>
      <c r="F83" s="1"/>
      <c r="G83" s="1"/>
      <c r="H83" s="1"/>
      <c r="I83" s="1"/>
      <c r="J83" s="1"/>
      <c r="K83" s="1"/>
      <c r="L83" s="358"/>
      <c r="M83" s="358"/>
    </row>
    <row r="84" spans="1:13" x14ac:dyDescent="0.35">
      <c r="A84" s="11"/>
      <c r="B84" s="236" t="s">
        <v>59</v>
      </c>
      <c r="C84" s="35">
        <v>38235</v>
      </c>
      <c r="D84" s="36" t="s">
        <v>60</v>
      </c>
      <c r="E84" s="1"/>
      <c r="F84" s="1"/>
      <c r="G84" s="1"/>
      <c r="H84" s="1"/>
      <c r="I84" s="1"/>
      <c r="J84" s="1"/>
      <c r="K84" s="1"/>
      <c r="L84" s="358"/>
      <c r="M84" s="358"/>
    </row>
    <row r="85" spans="1:13" x14ac:dyDescent="0.35">
      <c r="A85" s="236" t="s">
        <v>6</v>
      </c>
      <c r="B85" s="12" t="s">
        <v>61</v>
      </c>
      <c r="C85" s="12" t="s">
        <v>6</v>
      </c>
      <c r="D85" s="236" t="s">
        <v>6</v>
      </c>
      <c r="E85" s="236" t="s">
        <v>6</v>
      </c>
      <c r="F85" s="12" t="s">
        <v>6</v>
      </c>
      <c r="G85" s="236" t="s">
        <v>6</v>
      </c>
      <c r="H85" s="14" t="s">
        <v>6</v>
      </c>
      <c r="I85" s="15"/>
      <c r="J85" s="24">
        <v>1547</v>
      </c>
      <c r="K85" s="1"/>
      <c r="L85" s="358"/>
      <c r="M85" s="358"/>
    </row>
    <row r="86" spans="1:13" ht="48" x14ac:dyDescent="0.35">
      <c r="A86" s="21"/>
      <c r="B86" s="19" t="s">
        <v>967</v>
      </c>
      <c r="C86" s="1"/>
      <c r="D86" s="1"/>
      <c r="E86" s="1"/>
      <c r="F86" s="1"/>
      <c r="G86" s="1"/>
      <c r="H86" s="1"/>
      <c r="I86" s="1"/>
      <c r="J86" s="1"/>
      <c r="K86" s="1"/>
      <c r="L86" s="358"/>
      <c r="M86" s="358"/>
    </row>
    <row r="87" spans="1:13" x14ac:dyDescent="0.35">
      <c r="A87" s="46">
        <v>43403</v>
      </c>
      <c r="B87" s="212" t="s">
        <v>953</v>
      </c>
      <c r="C87" s="212" t="s">
        <v>6</v>
      </c>
      <c r="D87" s="237" t="s">
        <v>6</v>
      </c>
      <c r="E87" s="237" t="s">
        <v>6</v>
      </c>
      <c r="F87" s="212" t="s">
        <v>6</v>
      </c>
      <c r="G87" s="212" t="s">
        <v>51</v>
      </c>
      <c r="H87" s="205" t="s">
        <v>471</v>
      </c>
      <c r="I87" s="50">
        <v>30600</v>
      </c>
      <c r="J87" s="216"/>
      <c r="K87" s="1"/>
      <c r="L87" s="358"/>
      <c r="M87" s="358"/>
    </row>
    <row r="88" spans="1:13" x14ac:dyDescent="0.35">
      <c r="A88" s="46"/>
      <c r="B88" s="237" t="s">
        <v>53</v>
      </c>
      <c r="C88" s="237" t="s">
        <v>968</v>
      </c>
      <c r="D88" s="205" t="s">
        <v>969</v>
      </c>
      <c r="E88" s="239">
        <v>30600</v>
      </c>
      <c r="F88" s="240" t="s">
        <v>56</v>
      </c>
      <c r="G88" s="52"/>
      <c r="H88" s="52"/>
      <c r="I88" s="52"/>
      <c r="J88" s="52"/>
      <c r="K88" s="1"/>
      <c r="L88" s="358"/>
      <c r="M88" s="358"/>
    </row>
    <row r="89" spans="1:13" x14ac:dyDescent="0.35">
      <c r="A89" s="237" t="s">
        <v>6</v>
      </c>
      <c r="B89" s="212" t="s">
        <v>76</v>
      </c>
      <c r="C89" s="212" t="s">
        <v>6</v>
      </c>
      <c r="D89" s="237" t="s">
        <v>6</v>
      </c>
      <c r="E89" s="237" t="s">
        <v>6</v>
      </c>
      <c r="F89" s="212" t="s">
        <v>6</v>
      </c>
      <c r="G89" s="237" t="s">
        <v>6</v>
      </c>
      <c r="H89" s="205" t="s">
        <v>6</v>
      </c>
      <c r="I89" s="216"/>
      <c r="J89" s="232">
        <v>18235</v>
      </c>
      <c r="K89" s="1"/>
      <c r="L89" s="358"/>
      <c r="M89" s="358"/>
    </row>
    <row r="90" spans="1:13" x14ac:dyDescent="0.35">
      <c r="A90" s="46"/>
      <c r="B90" s="320" t="s">
        <v>77</v>
      </c>
      <c r="C90" s="321">
        <v>60</v>
      </c>
      <c r="D90" s="49">
        <v>303.92</v>
      </c>
      <c r="E90" s="239">
        <v>18235</v>
      </c>
      <c r="F90" s="52"/>
      <c r="G90" s="52"/>
      <c r="H90" s="52"/>
      <c r="I90" s="52"/>
      <c r="J90" s="52"/>
      <c r="K90" s="1"/>
      <c r="L90" s="358"/>
      <c r="M90" s="358"/>
    </row>
    <row r="91" spans="1:13" x14ac:dyDescent="0.35">
      <c r="A91" s="46"/>
      <c r="B91" s="237" t="s">
        <v>51</v>
      </c>
      <c r="C91" s="52"/>
      <c r="D91" s="52"/>
      <c r="E91" s="52"/>
      <c r="F91" s="52"/>
      <c r="G91" s="52"/>
      <c r="H91" s="52"/>
      <c r="I91" s="52"/>
      <c r="J91" s="52"/>
      <c r="K91" s="1"/>
      <c r="L91" s="358"/>
      <c r="M91" s="358"/>
    </row>
    <row r="92" spans="1:13" x14ac:dyDescent="0.35">
      <c r="A92" s="46"/>
      <c r="B92" s="237" t="s">
        <v>59</v>
      </c>
      <c r="C92" s="239">
        <v>18235</v>
      </c>
      <c r="D92" s="240" t="s">
        <v>60</v>
      </c>
      <c r="E92" s="52"/>
      <c r="F92" s="52"/>
      <c r="G92" s="52"/>
      <c r="H92" s="52"/>
      <c r="I92" s="52"/>
      <c r="J92" s="52"/>
      <c r="K92" s="1"/>
      <c r="L92" s="358"/>
      <c r="M92" s="358"/>
    </row>
    <row r="93" spans="1:13" x14ac:dyDescent="0.35">
      <c r="A93" s="237" t="s">
        <v>6</v>
      </c>
      <c r="B93" s="212" t="s">
        <v>78</v>
      </c>
      <c r="C93" s="212" t="s">
        <v>6</v>
      </c>
      <c r="D93" s="237" t="s">
        <v>6</v>
      </c>
      <c r="E93" s="237" t="s">
        <v>6</v>
      </c>
      <c r="F93" s="212" t="s">
        <v>6</v>
      </c>
      <c r="G93" s="237" t="s">
        <v>6</v>
      </c>
      <c r="H93" s="205" t="s">
        <v>6</v>
      </c>
      <c r="I93" s="216"/>
      <c r="J93" s="232">
        <v>11765</v>
      </c>
      <c r="K93" s="1"/>
      <c r="L93" s="358"/>
      <c r="M93" s="358"/>
    </row>
    <row r="94" spans="1:13" x14ac:dyDescent="0.35">
      <c r="A94" s="46"/>
      <c r="B94" s="320" t="s">
        <v>79</v>
      </c>
      <c r="C94" s="321">
        <v>40</v>
      </c>
      <c r="D94" s="49">
        <v>294.13</v>
      </c>
      <c r="E94" s="239">
        <v>11765</v>
      </c>
      <c r="F94" s="52"/>
      <c r="G94" s="52"/>
      <c r="H94" s="52"/>
      <c r="I94" s="52"/>
      <c r="J94" s="52"/>
      <c r="K94" s="1"/>
      <c r="L94" s="358"/>
      <c r="M94" s="358"/>
    </row>
    <row r="95" spans="1:13" x14ac:dyDescent="0.35">
      <c r="A95" s="46"/>
      <c r="B95" s="237" t="s">
        <v>51</v>
      </c>
      <c r="C95" s="52"/>
      <c r="D95" s="52"/>
      <c r="E95" s="52"/>
      <c r="F95" s="52"/>
      <c r="G95" s="52"/>
      <c r="H95" s="52"/>
      <c r="I95" s="52"/>
      <c r="J95" s="52"/>
      <c r="K95" s="1"/>
      <c r="L95" s="358"/>
      <c r="M95" s="358"/>
    </row>
    <row r="96" spans="1:13" x14ac:dyDescent="0.35">
      <c r="A96" s="46"/>
      <c r="B96" s="237" t="s">
        <v>59</v>
      </c>
      <c r="C96" s="239">
        <v>11765</v>
      </c>
      <c r="D96" s="240" t="s">
        <v>60</v>
      </c>
      <c r="E96" s="52"/>
      <c r="F96" s="52"/>
      <c r="G96" s="52"/>
      <c r="H96" s="52"/>
      <c r="I96" s="52"/>
      <c r="J96" s="52"/>
      <c r="K96" s="1"/>
      <c r="L96" s="358"/>
      <c r="M96" s="358"/>
    </row>
    <row r="97" spans="1:13" x14ac:dyDescent="0.35">
      <c r="A97" s="237" t="s">
        <v>6</v>
      </c>
      <c r="B97" s="212" t="s">
        <v>61</v>
      </c>
      <c r="C97" s="212" t="s">
        <v>6</v>
      </c>
      <c r="D97" s="237" t="s">
        <v>6</v>
      </c>
      <c r="E97" s="237" t="s">
        <v>6</v>
      </c>
      <c r="F97" s="212" t="s">
        <v>6</v>
      </c>
      <c r="G97" s="237" t="s">
        <v>6</v>
      </c>
      <c r="H97" s="205" t="s">
        <v>6</v>
      </c>
      <c r="I97" s="216"/>
      <c r="J97" s="232">
        <v>600</v>
      </c>
      <c r="K97" s="1"/>
      <c r="L97" s="358"/>
      <c r="M97" s="358"/>
    </row>
    <row r="98" spans="1:13" ht="48" x14ac:dyDescent="0.35">
      <c r="A98" s="275"/>
      <c r="B98" s="233" t="s">
        <v>970</v>
      </c>
      <c r="C98" s="52"/>
      <c r="D98" s="52"/>
      <c r="E98" s="52"/>
      <c r="F98" s="52"/>
      <c r="G98" s="52"/>
      <c r="H98" s="52"/>
      <c r="I98" s="52"/>
      <c r="J98" s="52"/>
      <c r="K98" s="1"/>
      <c r="L98" s="358"/>
      <c r="M98" s="358"/>
    </row>
    <row r="99" spans="1:13" x14ac:dyDescent="0.35">
      <c r="A99" s="46">
        <v>43403</v>
      </c>
      <c r="B99" s="212" t="s">
        <v>954</v>
      </c>
      <c r="C99" s="212" t="s">
        <v>6</v>
      </c>
      <c r="D99" s="237" t="s">
        <v>6</v>
      </c>
      <c r="E99" s="237" t="s">
        <v>6</v>
      </c>
      <c r="F99" s="212" t="s">
        <v>6</v>
      </c>
      <c r="G99" s="212" t="s">
        <v>51</v>
      </c>
      <c r="H99" s="205" t="s">
        <v>477</v>
      </c>
      <c r="I99" s="50">
        <v>200000</v>
      </c>
      <c r="J99" s="216"/>
      <c r="K99" s="1"/>
      <c r="L99" s="358"/>
      <c r="M99" s="358"/>
    </row>
    <row r="100" spans="1:13" x14ac:dyDescent="0.35">
      <c r="A100" s="46"/>
      <c r="B100" s="237" t="s">
        <v>53</v>
      </c>
      <c r="C100" s="237" t="s">
        <v>971</v>
      </c>
      <c r="D100" s="205" t="s">
        <v>969</v>
      </c>
      <c r="E100" s="239">
        <v>200000</v>
      </c>
      <c r="F100" s="240" t="s">
        <v>56</v>
      </c>
      <c r="G100" s="52"/>
      <c r="H100" s="52"/>
      <c r="I100" s="52"/>
      <c r="J100" s="52"/>
      <c r="K100" s="1"/>
      <c r="L100" s="358"/>
      <c r="M100" s="358"/>
    </row>
    <row r="101" spans="1:13" x14ac:dyDescent="0.35">
      <c r="A101" s="237" t="s">
        <v>6</v>
      </c>
      <c r="B101" s="212" t="s">
        <v>144</v>
      </c>
      <c r="C101" s="212" t="s">
        <v>6</v>
      </c>
      <c r="D101" s="237" t="s">
        <v>6</v>
      </c>
      <c r="E101" s="237" t="s">
        <v>6</v>
      </c>
      <c r="F101" s="212" t="s">
        <v>6</v>
      </c>
      <c r="G101" s="237" t="s">
        <v>6</v>
      </c>
      <c r="H101" s="205" t="s">
        <v>6</v>
      </c>
      <c r="I101" s="216"/>
      <c r="J101" s="232">
        <v>196078</v>
      </c>
      <c r="K101" s="1"/>
      <c r="L101" s="358"/>
      <c r="M101" s="358"/>
    </row>
    <row r="102" spans="1:13" x14ac:dyDescent="0.35">
      <c r="A102" s="46"/>
      <c r="B102" s="320" t="s">
        <v>145</v>
      </c>
      <c r="C102" s="322">
        <v>5</v>
      </c>
      <c r="D102" s="323">
        <v>39215.599999999999</v>
      </c>
      <c r="E102" s="239">
        <v>196078</v>
      </c>
      <c r="F102" s="52"/>
      <c r="G102" s="52"/>
      <c r="H102" s="52"/>
      <c r="I102" s="52"/>
      <c r="J102" s="52"/>
      <c r="K102" s="1"/>
      <c r="L102" s="358"/>
      <c r="M102" s="358"/>
    </row>
    <row r="103" spans="1:13" x14ac:dyDescent="0.35">
      <c r="A103" s="46"/>
      <c r="B103" s="237" t="s">
        <v>51</v>
      </c>
      <c r="C103" s="52"/>
      <c r="D103" s="52"/>
      <c r="E103" s="52"/>
      <c r="F103" s="52"/>
      <c r="G103" s="52"/>
      <c r="H103" s="52"/>
      <c r="I103" s="52"/>
      <c r="J103" s="52"/>
      <c r="K103" s="1"/>
      <c r="L103" s="358"/>
      <c r="M103" s="358"/>
    </row>
    <row r="104" spans="1:13" x14ac:dyDescent="0.35">
      <c r="A104" s="46"/>
      <c r="B104" s="237" t="s">
        <v>59</v>
      </c>
      <c r="C104" s="239">
        <v>196078</v>
      </c>
      <c r="D104" s="240" t="s">
        <v>60</v>
      </c>
      <c r="E104" s="52"/>
      <c r="F104" s="52"/>
      <c r="G104" s="52"/>
      <c r="H104" s="52"/>
      <c r="I104" s="52"/>
      <c r="J104" s="52"/>
      <c r="K104" s="1"/>
      <c r="L104" s="358"/>
      <c r="M104" s="358"/>
    </row>
    <row r="105" spans="1:13" x14ac:dyDescent="0.35">
      <c r="A105" s="237" t="s">
        <v>6</v>
      </c>
      <c r="B105" s="212" t="s">
        <v>61</v>
      </c>
      <c r="C105" s="212" t="s">
        <v>6</v>
      </c>
      <c r="D105" s="237" t="s">
        <v>6</v>
      </c>
      <c r="E105" s="237" t="s">
        <v>6</v>
      </c>
      <c r="F105" s="212" t="s">
        <v>6</v>
      </c>
      <c r="G105" s="237" t="s">
        <v>6</v>
      </c>
      <c r="H105" s="205" t="s">
        <v>6</v>
      </c>
      <c r="I105" s="216"/>
      <c r="J105" s="232">
        <v>3922</v>
      </c>
      <c r="K105" s="1"/>
      <c r="L105" s="358"/>
      <c r="M105" s="358"/>
    </row>
    <row r="106" spans="1:13" ht="36" x14ac:dyDescent="0.35">
      <c r="A106" s="275"/>
      <c r="B106" s="233" t="s">
        <v>972</v>
      </c>
      <c r="C106" s="52"/>
      <c r="D106" s="52"/>
      <c r="E106" s="52"/>
      <c r="F106" s="52"/>
      <c r="G106" s="52"/>
      <c r="H106" s="52"/>
      <c r="I106" s="52"/>
      <c r="J106" s="52"/>
      <c r="K106" s="1"/>
      <c r="L106" s="358"/>
      <c r="M106" s="358"/>
    </row>
    <row r="107" spans="1:13" x14ac:dyDescent="0.35">
      <c r="A107" s="277">
        <v>43403</v>
      </c>
      <c r="B107" s="278" t="s">
        <v>139</v>
      </c>
      <c r="C107" s="278" t="s">
        <v>6</v>
      </c>
      <c r="D107" s="279" t="s">
        <v>6</v>
      </c>
      <c r="E107" s="279" t="s">
        <v>6</v>
      </c>
      <c r="F107" s="278" t="s">
        <v>6</v>
      </c>
      <c r="G107" s="278" t="s">
        <v>51</v>
      </c>
      <c r="H107" s="280" t="s">
        <v>481</v>
      </c>
      <c r="I107" s="281">
        <v>447300</v>
      </c>
      <c r="J107" s="282"/>
      <c r="K107" s="1"/>
      <c r="L107" s="358"/>
      <c r="M107" s="358"/>
    </row>
    <row r="108" spans="1:13" x14ac:dyDescent="0.35">
      <c r="A108" s="292"/>
      <c r="B108" s="265" t="s">
        <v>53</v>
      </c>
      <c r="C108" s="265" t="s">
        <v>973</v>
      </c>
      <c r="D108" s="250" t="s">
        <v>974</v>
      </c>
      <c r="E108" s="257">
        <v>447300</v>
      </c>
      <c r="F108" s="258" t="s">
        <v>56</v>
      </c>
      <c r="G108" s="255"/>
      <c r="H108" s="255"/>
      <c r="I108" s="255"/>
      <c r="J108" s="255"/>
      <c r="K108" s="1"/>
      <c r="L108" s="358"/>
      <c r="M108" s="358"/>
    </row>
    <row r="109" spans="1:13" x14ac:dyDescent="0.35">
      <c r="A109" s="265" t="s">
        <v>6</v>
      </c>
      <c r="B109" s="246" t="s">
        <v>955</v>
      </c>
      <c r="C109" s="246" t="s">
        <v>6</v>
      </c>
      <c r="D109" s="265" t="s">
        <v>6</v>
      </c>
      <c r="E109" s="265" t="s">
        <v>6</v>
      </c>
      <c r="F109" s="246" t="s">
        <v>6</v>
      </c>
      <c r="G109" s="265" t="s">
        <v>6</v>
      </c>
      <c r="H109" s="250" t="s">
        <v>6</v>
      </c>
      <c r="I109" s="252"/>
      <c r="J109" s="253">
        <v>172941</v>
      </c>
      <c r="K109" s="1"/>
      <c r="L109" s="358"/>
      <c r="M109" s="358"/>
    </row>
    <row r="110" spans="1:13" x14ac:dyDescent="0.35">
      <c r="A110" s="292"/>
      <c r="B110" s="324" t="s">
        <v>975</v>
      </c>
      <c r="C110" s="325">
        <v>5</v>
      </c>
      <c r="D110" s="326">
        <v>34588.199999999997</v>
      </c>
      <c r="E110" s="257">
        <v>172941</v>
      </c>
      <c r="F110" s="255"/>
      <c r="G110" s="255"/>
      <c r="H110" s="255"/>
      <c r="I110" s="255"/>
      <c r="J110" s="255"/>
      <c r="K110" s="1"/>
      <c r="L110" s="358"/>
      <c r="M110" s="358"/>
    </row>
    <row r="111" spans="1:13" x14ac:dyDescent="0.35">
      <c r="A111" s="292"/>
      <c r="B111" s="265" t="s">
        <v>51</v>
      </c>
      <c r="C111" s="255"/>
      <c r="D111" s="255"/>
      <c r="E111" s="255"/>
      <c r="F111" s="255"/>
      <c r="G111" s="255"/>
      <c r="H111" s="255"/>
      <c r="I111" s="255"/>
      <c r="J111" s="255"/>
      <c r="K111" s="1"/>
      <c r="L111" s="358"/>
      <c r="M111" s="358"/>
    </row>
    <row r="112" spans="1:13" x14ac:dyDescent="0.35">
      <c r="A112" s="292"/>
      <c r="B112" s="265" t="s">
        <v>59</v>
      </c>
      <c r="C112" s="257">
        <v>172941</v>
      </c>
      <c r="D112" s="258" t="s">
        <v>60</v>
      </c>
      <c r="E112" s="255"/>
      <c r="F112" s="255"/>
      <c r="G112" s="255"/>
      <c r="H112" s="255"/>
      <c r="I112" s="255"/>
      <c r="J112" s="255"/>
      <c r="K112" s="1"/>
      <c r="L112" s="358"/>
      <c r="M112" s="358"/>
    </row>
    <row r="113" spans="1:13" x14ac:dyDescent="0.35">
      <c r="A113" s="265" t="s">
        <v>6</v>
      </c>
      <c r="B113" s="246" t="s">
        <v>112</v>
      </c>
      <c r="C113" s="246" t="s">
        <v>6</v>
      </c>
      <c r="D113" s="265" t="s">
        <v>6</v>
      </c>
      <c r="E113" s="265" t="s">
        <v>6</v>
      </c>
      <c r="F113" s="246" t="s">
        <v>6</v>
      </c>
      <c r="G113" s="265" t="s">
        <v>6</v>
      </c>
      <c r="H113" s="250" t="s">
        <v>6</v>
      </c>
      <c r="I113" s="252"/>
      <c r="J113" s="253">
        <v>222353</v>
      </c>
      <c r="K113" s="1"/>
      <c r="L113" s="358"/>
      <c r="M113" s="358"/>
    </row>
    <row r="114" spans="1:13" x14ac:dyDescent="0.35">
      <c r="A114" s="292"/>
      <c r="B114" s="324" t="s">
        <v>113</v>
      </c>
      <c r="C114" s="325">
        <v>6</v>
      </c>
      <c r="D114" s="326">
        <v>37058.83</v>
      </c>
      <c r="E114" s="257">
        <v>222353</v>
      </c>
      <c r="F114" s="255"/>
      <c r="G114" s="255"/>
      <c r="H114" s="255"/>
      <c r="I114" s="255"/>
      <c r="J114" s="255"/>
      <c r="K114" s="1"/>
      <c r="L114" s="358"/>
      <c r="M114" s="358"/>
    </row>
    <row r="115" spans="1:13" x14ac:dyDescent="0.35">
      <c r="A115" s="292"/>
      <c r="B115" s="265" t="s">
        <v>51</v>
      </c>
      <c r="C115" s="255"/>
      <c r="D115" s="255"/>
      <c r="E115" s="255"/>
      <c r="F115" s="255"/>
      <c r="G115" s="255"/>
      <c r="H115" s="255"/>
      <c r="I115" s="255"/>
      <c r="J115" s="255"/>
      <c r="K115" s="1"/>
      <c r="L115" s="358"/>
      <c r="M115" s="358"/>
    </row>
    <row r="116" spans="1:13" x14ac:dyDescent="0.35">
      <c r="A116" s="292"/>
      <c r="B116" s="265" t="s">
        <v>59</v>
      </c>
      <c r="C116" s="257">
        <v>222353</v>
      </c>
      <c r="D116" s="258" t="s">
        <v>60</v>
      </c>
      <c r="E116" s="255"/>
      <c r="F116" s="255"/>
      <c r="G116" s="255"/>
      <c r="H116" s="255"/>
      <c r="I116" s="255"/>
      <c r="J116" s="255"/>
      <c r="K116" s="1"/>
      <c r="L116" s="358"/>
      <c r="M116" s="358"/>
    </row>
    <row r="117" spans="1:13" x14ac:dyDescent="0.35">
      <c r="A117" s="265" t="s">
        <v>6</v>
      </c>
      <c r="B117" s="246" t="s">
        <v>144</v>
      </c>
      <c r="C117" s="246" t="s">
        <v>6</v>
      </c>
      <c r="D117" s="265" t="s">
        <v>6</v>
      </c>
      <c r="E117" s="265" t="s">
        <v>6</v>
      </c>
      <c r="F117" s="246" t="s">
        <v>6</v>
      </c>
      <c r="G117" s="265" t="s">
        <v>6</v>
      </c>
      <c r="H117" s="250" t="s">
        <v>6</v>
      </c>
      <c r="I117" s="252"/>
      <c r="J117" s="253">
        <v>43235</v>
      </c>
      <c r="K117" s="1"/>
      <c r="L117" s="358"/>
      <c r="M117" s="358"/>
    </row>
    <row r="118" spans="1:13" x14ac:dyDescent="0.35">
      <c r="A118" s="292"/>
      <c r="B118" s="324" t="s">
        <v>145</v>
      </c>
      <c r="C118" s="325">
        <v>1</v>
      </c>
      <c r="D118" s="326">
        <v>43235</v>
      </c>
      <c r="E118" s="257">
        <v>43235</v>
      </c>
      <c r="F118" s="255"/>
      <c r="G118" s="255"/>
      <c r="H118" s="255"/>
      <c r="I118" s="255"/>
      <c r="J118" s="255"/>
      <c r="K118" s="1"/>
      <c r="L118" s="358"/>
      <c r="M118" s="358"/>
    </row>
    <row r="119" spans="1:13" x14ac:dyDescent="0.35">
      <c r="A119" s="292"/>
      <c r="B119" s="265" t="s">
        <v>51</v>
      </c>
      <c r="C119" s="255"/>
      <c r="D119" s="255"/>
      <c r="E119" s="255"/>
      <c r="F119" s="255"/>
      <c r="G119" s="255"/>
      <c r="H119" s="255"/>
      <c r="I119" s="255"/>
      <c r="J119" s="255"/>
      <c r="K119" s="1"/>
      <c r="L119" s="358"/>
      <c r="M119" s="358"/>
    </row>
    <row r="120" spans="1:13" x14ac:dyDescent="0.35">
      <c r="A120" s="292"/>
      <c r="B120" s="265" t="s">
        <v>59</v>
      </c>
      <c r="C120" s="257">
        <v>43235</v>
      </c>
      <c r="D120" s="258" t="s">
        <v>60</v>
      </c>
      <c r="E120" s="255"/>
      <c r="F120" s="255"/>
      <c r="G120" s="255"/>
      <c r="H120" s="255"/>
      <c r="I120" s="255"/>
      <c r="J120" s="255"/>
      <c r="K120" s="1"/>
      <c r="L120" s="358"/>
      <c r="M120" s="358"/>
    </row>
    <row r="121" spans="1:13" x14ac:dyDescent="0.35">
      <c r="A121" s="265" t="s">
        <v>6</v>
      </c>
      <c r="B121" s="246" t="s">
        <v>61</v>
      </c>
      <c r="C121" s="246" t="s">
        <v>6</v>
      </c>
      <c r="D121" s="265" t="s">
        <v>6</v>
      </c>
      <c r="E121" s="265" t="s">
        <v>6</v>
      </c>
      <c r="F121" s="246" t="s">
        <v>6</v>
      </c>
      <c r="G121" s="265" t="s">
        <v>6</v>
      </c>
      <c r="H121" s="250" t="s">
        <v>6</v>
      </c>
      <c r="I121" s="252"/>
      <c r="J121" s="253">
        <v>8771</v>
      </c>
      <c r="K121" s="1"/>
      <c r="L121" s="358"/>
      <c r="M121" s="358"/>
    </row>
    <row r="122" spans="1:13" ht="48" x14ac:dyDescent="0.35">
      <c r="A122" s="293"/>
      <c r="B122" s="254" t="s">
        <v>976</v>
      </c>
      <c r="C122" s="255"/>
      <c r="D122" s="255"/>
      <c r="E122" s="255"/>
      <c r="F122" s="255"/>
      <c r="G122" s="255"/>
      <c r="H122" s="255"/>
      <c r="I122" s="255"/>
      <c r="J122" s="255"/>
      <c r="K122" s="1"/>
      <c r="L122" s="358"/>
      <c r="M122" s="358"/>
    </row>
    <row r="123" spans="1:13" x14ac:dyDescent="0.35">
      <c r="A123" s="292">
        <v>43404</v>
      </c>
      <c r="B123" s="246" t="s">
        <v>63</v>
      </c>
      <c r="C123" s="246" t="s">
        <v>6</v>
      </c>
      <c r="D123" s="265" t="s">
        <v>6</v>
      </c>
      <c r="E123" s="265" t="s">
        <v>6</v>
      </c>
      <c r="F123" s="246" t="s">
        <v>6</v>
      </c>
      <c r="G123" s="246" t="s">
        <v>51</v>
      </c>
      <c r="H123" s="250" t="s">
        <v>485</v>
      </c>
      <c r="I123" s="251">
        <v>2284800</v>
      </c>
      <c r="J123" s="252"/>
      <c r="K123" s="1"/>
      <c r="L123" s="358"/>
      <c r="M123" s="358"/>
    </row>
    <row r="124" spans="1:13" x14ac:dyDescent="0.35">
      <c r="A124" s="292"/>
      <c r="B124" s="265" t="s">
        <v>53</v>
      </c>
      <c r="C124" s="265" t="s">
        <v>977</v>
      </c>
      <c r="D124" s="250" t="s">
        <v>974</v>
      </c>
      <c r="E124" s="257">
        <v>2284800</v>
      </c>
      <c r="F124" s="258" t="s">
        <v>56</v>
      </c>
      <c r="G124" s="255"/>
      <c r="H124" s="255"/>
      <c r="I124" s="255"/>
      <c r="J124" s="255"/>
      <c r="K124" s="1"/>
      <c r="L124" s="358"/>
      <c r="M124" s="358"/>
    </row>
    <row r="125" spans="1:13" x14ac:dyDescent="0.35">
      <c r="A125" s="265" t="s">
        <v>6</v>
      </c>
      <c r="B125" s="246" t="s">
        <v>189</v>
      </c>
      <c r="C125" s="246" t="s">
        <v>6</v>
      </c>
      <c r="D125" s="265" t="s">
        <v>6</v>
      </c>
      <c r="E125" s="265" t="s">
        <v>6</v>
      </c>
      <c r="F125" s="246" t="s">
        <v>6</v>
      </c>
      <c r="G125" s="265" t="s">
        <v>6</v>
      </c>
      <c r="H125" s="250" t="s">
        <v>6</v>
      </c>
      <c r="I125" s="252"/>
      <c r="J125" s="253">
        <v>2240000</v>
      </c>
      <c r="K125" s="1"/>
      <c r="L125" s="358"/>
      <c r="M125" s="358"/>
    </row>
    <row r="126" spans="1:13" x14ac:dyDescent="0.35">
      <c r="A126" s="292"/>
      <c r="B126" s="324" t="s">
        <v>190</v>
      </c>
      <c r="C126" s="325">
        <v>40</v>
      </c>
      <c r="D126" s="326">
        <v>56000</v>
      </c>
      <c r="E126" s="257">
        <v>2240000</v>
      </c>
      <c r="F126" s="255"/>
      <c r="G126" s="255"/>
      <c r="H126" s="255"/>
      <c r="I126" s="255"/>
      <c r="J126" s="255"/>
      <c r="K126" s="1"/>
      <c r="L126" s="358"/>
      <c r="M126" s="358"/>
    </row>
    <row r="127" spans="1:13" x14ac:dyDescent="0.35">
      <c r="A127" s="292"/>
      <c r="B127" s="265" t="s">
        <v>51</v>
      </c>
      <c r="C127" s="255"/>
      <c r="D127" s="255"/>
      <c r="E127" s="255"/>
      <c r="F127" s="255"/>
      <c r="G127" s="255"/>
      <c r="H127" s="255"/>
      <c r="I127" s="255"/>
      <c r="J127" s="255"/>
      <c r="K127" s="1"/>
      <c r="L127" s="358"/>
      <c r="M127" s="358"/>
    </row>
    <row r="128" spans="1:13" x14ac:dyDescent="0.35">
      <c r="A128" s="292"/>
      <c r="B128" s="265" t="s">
        <v>59</v>
      </c>
      <c r="C128" s="257">
        <v>2240000</v>
      </c>
      <c r="D128" s="258" t="s">
        <v>60</v>
      </c>
      <c r="E128" s="255"/>
      <c r="F128" s="255"/>
      <c r="G128" s="255"/>
      <c r="H128" s="255"/>
      <c r="I128" s="255"/>
      <c r="J128" s="255"/>
      <c r="K128" s="1"/>
      <c r="L128" s="358"/>
      <c r="M128" s="358"/>
    </row>
    <row r="129" spans="1:13" x14ac:dyDescent="0.35">
      <c r="A129" s="265" t="s">
        <v>6</v>
      </c>
      <c r="B129" s="246" t="s">
        <v>61</v>
      </c>
      <c r="C129" s="246" t="s">
        <v>6</v>
      </c>
      <c r="D129" s="265" t="s">
        <v>6</v>
      </c>
      <c r="E129" s="265" t="s">
        <v>6</v>
      </c>
      <c r="F129" s="246" t="s">
        <v>6</v>
      </c>
      <c r="G129" s="265" t="s">
        <v>6</v>
      </c>
      <c r="H129" s="250" t="s">
        <v>6</v>
      </c>
      <c r="I129" s="252"/>
      <c r="J129" s="253">
        <v>44800</v>
      </c>
      <c r="K129" s="1"/>
      <c r="L129" s="358"/>
      <c r="M129" s="358"/>
    </row>
    <row r="130" spans="1:13" ht="36" x14ac:dyDescent="0.35">
      <c r="A130" s="293"/>
      <c r="B130" s="254" t="s">
        <v>978</v>
      </c>
      <c r="C130" s="255"/>
      <c r="D130" s="255"/>
      <c r="E130" s="255"/>
      <c r="F130" s="255"/>
      <c r="G130" s="255"/>
      <c r="H130" s="255"/>
      <c r="I130" s="255"/>
      <c r="J130" s="255"/>
      <c r="K130" s="1"/>
      <c r="L130" s="358"/>
      <c r="M130" s="358"/>
    </row>
    <row r="131" spans="1:13" x14ac:dyDescent="0.35">
      <c r="A131" s="46">
        <v>43404</v>
      </c>
      <c r="B131" s="212" t="s">
        <v>956</v>
      </c>
      <c r="C131" s="212" t="s">
        <v>6</v>
      </c>
      <c r="D131" s="237" t="s">
        <v>6</v>
      </c>
      <c r="E131" s="237" t="s">
        <v>6</v>
      </c>
      <c r="F131" s="212" t="s">
        <v>6</v>
      </c>
      <c r="G131" s="212" t="s">
        <v>51</v>
      </c>
      <c r="H131" s="205" t="s">
        <v>489</v>
      </c>
      <c r="I131" s="50">
        <v>128800</v>
      </c>
      <c r="J131" s="216"/>
      <c r="K131" s="1"/>
      <c r="L131" s="358"/>
      <c r="M131" s="358"/>
    </row>
    <row r="132" spans="1:13" x14ac:dyDescent="0.35">
      <c r="A132" s="46"/>
      <c r="B132" s="237" t="s">
        <v>53</v>
      </c>
      <c r="C132" s="237" t="s">
        <v>979</v>
      </c>
      <c r="D132" s="205" t="s">
        <v>974</v>
      </c>
      <c r="E132" s="239">
        <v>128800</v>
      </c>
      <c r="F132" s="240" t="s">
        <v>56</v>
      </c>
      <c r="G132" s="52"/>
      <c r="H132" s="52"/>
      <c r="I132" s="52"/>
      <c r="J132" s="52"/>
      <c r="K132" s="1"/>
      <c r="L132" s="358"/>
      <c r="M132" s="358"/>
    </row>
    <row r="133" spans="1:13" x14ac:dyDescent="0.35">
      <c r="A133" s="237" t="s">
        <v>6</v>
      </c>
      <c r="B133" s="212" t="s">
        <v>92</v>
      </c>
      <c r="C133" s="212" t="s">
        <v>6</v>
      </c>
      <c r="D133" s="237" t="s">
        <v>6</v>
      </c>
      <c r="E133" s="237" t="s">
        <v>6</v>
      </c>
      <c r="F133" s="212" t="s">
        <v>6</v>
      </c>
      <c r="G133" s="237" t="s">
        <v>6</v>
      </c>
      <c r="H133" s="205" t="s">
        <v>6</v>
      </c>
      <c r="I133" s="216"/>
      <c r="J133" s="232">
        <v>111176</v>
      </c>
      <c r="K133" s="1"/>
      <c r="L133" s="358"/>
      <c r="M133" s="358"/>
    </row>
    <row r="134" spans="1:13" x14ac:dyDescent="0.35">
      <c r="A134" s="46"/>
      <c r="B134" s="320" t="s">
        <v>93</v>
      </c>
      <c r="C134" s="327">
        <v>21</v>
      </c>
      <c r="D134" s="328">
        <f>5294.1/20</f>
        <v>264.70500000000004</v>
      </c>
      <c r="E134" s="239">
        <v>111176</v>
      </c>
      <c r="F134" s="52"/>
      <c r="G134" s="52"/>
      <c r="H134" s="52"/>
      <c r="I134" s="52"/>
      <c r="J134" s="52"/>
      <c r="K134" s="1"/>
      <c r="L134" s="358"/>
      <c r="M134" s="358"/>
    </row>
    <row r="135" spans="1:13" x14ac:dyDescent="0.35">
      <c r="A135" s="46"/>
      <c r="B135" s="237" t="s">
        <v>51</v>
      </c>
      <c r="C135" s="52"/>
      <c r="D135" s="52"/>
      <c r="E135" s="52"/>
      <c r="F135" s="52"/>
      <c r="G135" s="52"/>
      <c r="H135" s="52"/>
      <c r="I135" s="52"/>
      <c r="J135" s="52"/>
      <c r="K135" s="1"/>
      <c r="L135" s="358"/>
      <c r="M135" s="358"/>
    </row>
    <row r="136" spans="1:13" x14ac:dyDescent="0.35">
      <c r="A136" s="46"/>
      <c r="B136" s="237" t="s">
        <v>59</v>
      </c>
      <c r="C136" s="239">
        <v>111176</v>
      </c>
      <c r="D136" s="240" t="s">
        <v>60</v>
      </c>
      <c r="E136" s="52"/>
      <c r="F136" s="52"/>
      <c r="G136" s="52"/>
      <c r="H136" s="52"/>
      <c r="I136" s="52"/>
      <c r="J136" s="52"/>
      <c r="K136" s="1"/>
      <c r="L136" s="358"/>
      <c r="M136" s="358"/>
    </row>
    <row r="137" spans="1:13" x14ac:dyDescent="0.35">
      <c r="A137" s="237" t="s">
        <v>6</v>
      </c>
      <c r="B137" s="212" t="s">
        <v>66</v>
      </c>
      <c r="C137" s="212" t="s">
        <v>6</v>
      </c>
      <c r="D137" s="237" t="s">
        <v>6</v>
      </c>
      <c r="E137" s="237" t="s">
        <v>6</v>
      </c>
      <c r="F137" s="212" t="s">
        <v>6</v>
      </c>
      <c r="G137" s="237" t="s">
        <v>6</v>
      </c>
      <c r="H137" s="205" t="s">
        <v>6</v>
      </c>
      <c r="I137" s="216"/>
      <c r="J137" s="232">
        <v>15098</v>
      </c>
      <c r="K137" s="1"/>
      <c r="L137" s="358"/>
      <c r="M137" s="358"/>
    </row>
    <row r="138" spans="1:13" x14ac:dyDescent="0.35">
      <c r="A138" s="46"/>
      <c r="B138" s="320" t="s">
        <v>67</v>
      </c>
      <c r="C138" s="327">
        <v>2</v>
      </c>
      <c r="D138" s="328">
        <f>7549/20</f>
        <v>377.45</v>
      </c>
      <c r="E138" s="239">
        <v>15098</v>
      </c>
      <c r="F138" s="52"/>
      <c r="G138" s="52"/>
      <c r="H138" s="52"/>
      <c r="I138" s="52"/>
      <c r="J138" s="52"/>
      <c r="K138" s="1"/>
      <c r="L138" s="358"/>
      <c r="M138" s="358"/>
    </row>
    <row r="139" spans="1:13" x14ac:dyDescent="0.35">
      <c r="A139" s="46"/>
      <c r="B139" s="237" t="s">
        <v>51</v>
      </c>
      <c r="C139" s="52"/>
      <c r="D139" s="52"/>
      <c r="E139" s="52"/>
      <c r="F139" s="52"/>
      <c r="G139" s="52"/>
      <c r="H139" s="52"/>
      <c r="I139" s="52"/>
      <c r="J139" s="52"/>
      <c r="K139" s="1"/>
      <c r="L139" s="358"/>
      <c r="M139" s="358"/>
    </row>
    <row r="140" spans="1:13" x14ac:dyDescent="0.35">
      <c r="A140" s="46"/>
      <c r="B140" s="237" t="s">
        <v>59</v>
      </c>
      <c r="C140" s="239">
        <v>15098</v>
      </c>
      <c r="D140" s="240" t="s">
        <v>60</v>
      </c>
      <c r="E140" s="52"/>
      <c r="F140" s="52"/>
      <c r="G140" s="52"/>
      <c r="H140" s="52"/>
      <c r="I140" s="52"/>
      <c r="J140" s="52"/>
      <c r="K140" s="1"/>
      <c r="L140" s="358"/>
      <c r="M140" s="358"/>
    </row>
    <row r="141" spans="1:13" x14ac:dyDescent="0.35">
      <c r="A141" s="237" t="s">
        <v>6</v>
      </c>
      <c r="B141" s="212" t="s">
        <v>61</v>
      </c>
      <c r="C141" s="212" t="s">
        <v>6</v>
      </c>
      <c r="D141" s="237" t="s">
        <v>6</v>
      </c>
      <c r="E141" s="237" t="s">
        <v>6</v>
      </c>
      <c r="F141" s="212" t="s">
        <v>6</v>
      </c>
      <c r="G141" s="237" t="s">
        <v>6</v>
      </c>
      <c r="H141" s="205" t="s">
        <v>6</v>
      </c>
      <c r="I141" s="216"/>
      <c r="J141" s="232">
        <v>2526</v>
      </c>
      <c r="K141" s="1"/>
      <c r="L141" s="358"/>
      <c r="M141" s="358"/>
    </row>
    <row r="142" spans="1:13" ht="48" x14ac:dyDescent="0.35">
      <c r="A142" s="275"/>
      <c r="B142" s="233" t="s">
        <v>980</v>
      </c>
      <c r="C142" s="52"/>
      <c r="D142" s="52"/>
      <c r="E142" s="52"/>
      <c r="F142" s="52"/>
      <c r="G142" s="52"/>
      <c r="H142" s="52"/>
      <c r="I142" s="52"/>
      <c r="J142" s="52"/>
      <c r="K142" s="1"/>
      <c r="L142" s="358"/>
      <c r="M142" s="358"/>
    </row>
    <row r="143" spans="1:13" x14ac:dyDescent="0.35">
      <c r="A143" s="11">
        <v>43404</v>
      </c>
      <c r="B143" s="12" t="s">
        <v>957</v>
      </c>
      <c r="C143" s="12" t="s">
        <v>6</v>
      </c>
      <c r="D143" s="236" t="s">
        <v>6</v>
      </c>
      <c r="E143" s="236" t="s">
        <v>6</v>
      </c>
      <c r="F143" s="12" t="s">
        <v>6</v>
      </c>
      <c r="G143" s="12" t="s">
        <v>51</v>
      </c>
      <c r="H143" s="14" t="s">
        <v>495</v>
      </c>
      <c r="I143" s="16">
        <v>630800</v>
      </c>
      <c r="J143" s="15"/>
      <c r="K143" s="1"/>
      <c r="L143" s="358"/>
      <c r="M143" s="358"/>
    </row>
    <row r="144" spans="1:13" x14ac:dyDescent="0.35">
      <c r="A144" s="11"/>
      <c r="B144" s="236" t="s">
        <v>53</v>
      </c>
      <c r="C144" s="236" t="s">
        <v>981</v>
      </c>
      <c r="D144" s="14" t="s">
        <v>974</v>
      </c>
      <c r="E144" s="35">
        <v>630800</v>
      </c>
      <c r="F144" s="36" t="s">
        <v>56</v>
      </c>
      <c r="G144" s="1"/>
      <c r="H144" s="1"/>
      <c r="I144" s="1"/>
      <c r="J144" s="1"/>
      <c r="K144" s="1"/>
      <c r="L144" s="358"/>
      <c r="M144" s="358"/>
    </row>
    <row r="145" spans="1:13" x14ac:dyDescent="0.35">
      <c r="A145" s="236" t="s">
        <v>6</v>
      </c>
      <c r="B145" s="246" t="s">
        <v>181</v>
      </c>
      <c r="C145" s="246" t="s">
        <v>6</v>
      </c>
      <c r="D145" s="265" t="s">
        <v>6</v>
      </c>
      <c r="E145" s="265" t="s">
        <v>6</v>
      </c>
      <c r="F145" s="246" t="s">
        <v>6</v>
      </c>
      <c r="G145" s="265" t="s">
        <v>6</v>
      </c>
      <c r="H145" s="250" t="s">
        <v>6</v>
      </c>
      <c r="I145" s="252"/>
      <c r="J145" s="253">
        <v>1324</v>
      </c>
      <c r="K145" s="1"/>
      <c r="L145" s="358"/>
      <c r="M145" s="358"/>
    </row>
    <row r="146" spans="1:13" x14ac:dyDescent="0.35">
      <c r="A146" s="11"/>
      <c r="B146" s="324" t="s">
        <v>182</v>
      </c>
      <c r="C146" s="329">
        <v>1</v>
      </c>
      <c r="D146" s="330">
        <f>1324/5</f>
        <v>264.8</v>
      </c>
      <c r="E146" s="257">
        <v>1324</v>
      </c>
      <c r="F146" s="255"/>
      <c r="G146" s="255"/>
      <c r="H146" s="255"/>
      <c r="I146" s="255"/>
      <c r="J146" s="255"/>
      <c r="K146" s="1"/>
      <c r="L146" s="358"/>
      <c r="M146" s="358"/>
    </row>
    <row r="147" spans="1:13" x14ac:dyDescent="0.35">
      <c r="A147" s="11"/>
      <c r="B147" s="265" t="s">
        <v>51</v>
      </c>
      <c r="C147" s="255"/>
      <c r="D147" s="255"/>
      <c r="E147" s="255"/>
      <c r="F147" s="255"/>
      <c r="G147" s="255"/>
      <c r="H147" s="255"/>
      <c r="I147" s="255"/>
      <c r="J147" s="255"/>
      <c r="K147" s="1"/>
      <c r="L147" s="358"/>
      <c r="M147" s="358"/>
    </row>
    <row r="148" spans="1:13" x14ac:dyDescent="0.35">
      <c r="A148" s="11"/>
      <c r="B148" s="265" t="s">
        <v>59</v>
      </c>
      <c r="C148" s="257">
        <v>1324</v>
      </c>
      <c r="D148" s="258" t="s">
        <v>60</v>
      </c>
      <c r="E148" s="255"/>
      <c r="F148" s="255"/>
      <c r="G148" s="255"/>
      <c r="H148" s="255"/>
      <c r="I148" s="255"/>
      <c r="J148" s="255"/>
      <c r="K148" s="1"/>
      <c r="L148" s="358"/>
      <c r="M148" s="358"/>
    </row>
    <row r="149" spans="1:13" x14ac:dyDescent="0.35">
      <c r="A149" s="236" t="s">
        <v>6</v>
      </c>
      <c r="B149" s="246" t="s">
        <v>189</v>
      </c>
      <c r="C149" s="246" t="s">
        <v>6</v>
      </c>
      <c r="D149" s="265" t="s">
        <v>6</v>
      </c>
      <c r="E149" s="265" t="s">
        <v>6</v>
      </c>
      <c r="F149" s="246" t="s">
        <v>6</v>
      </c>
      <c r="G149" s="265" t="s">
        <v>6</v>
      </c>
      <c r="H149" s="250" t="s">
        <v>6</v>
      </c>
      <c r="I149" s="252"/>
      <c r="J149" s="253">
        <v>160588</v>
      </c>
      <c r="K149" s="1"/>
      <c r="L149" s="358"/>
      <c r="M149" s="358"/>
    </row>
    <row r="150" spans="1:13" x14ac:dyDescent="0.35">
      <c r="A150" s="11"/>
      <c r="B150" s="324" t="s">
        <v>190</v>
      </c>
      <c r="C150" s="325">
        <v>3</v>
      </c>
      <c r="D150" s="326">
        <f>53529.33/210</f>
        <v>254.90157142857143</v>
      </c>
      <c r="E150" s="257">
        <v>160588</v>
      </c>
      <c r="F150" s="255"/>
      <c r="G150" s="255"/>
      <c r="H150" s="255"/>
      <c r="I150" s="255"/>
      <c r="J150" s="255"/>
      <c r="K150" s="1"/>
      <c r="L150" s="358"/>
      <c r="M150" s="358"/>
    </row>
    <row r="151" spans="1:13" x14ac:dyDescent="0.35">
      <c r="A151" s="11"/>
      <c r="B151" s="265" t="s">
        <v>51</v>
      </c>
      <c r="C151" s="255"/>
      <c r="D151" s="255"/>
      <c r="E151" s="255"/>
      <c r="F151" s="255"/>
      <c r="G151" s="255"/>
      <c r="H151" s="255"/>
      <c r="I151" s="255"/>
      <c r="J151" s="255"/>
      <c r="K151" s="1"/>
      <c r="L151" s="358"/>
      <c r="M151" s="358"/>
    </row>
    <row r="152" spans="1:13" x14ac:dyDescent="0.35">
      <c r="A152" s="11"/>
      <c r="B152" s="265" t="s">
        <v>59</v>
      </c>
      <c r="C152" s="257">
        <v>160588</v>
      </c>
      <c r="D152" s="258" t="s">
        <v>60</v>
      </c>
      <c r="E152" s="255"/>
      <c r="F152" s="255"/>
      <c r="G152" s="255"/>
      <c r="H152" s="255"/>
      <c r="I152" s="255"/>
      <c r="J152" s="255"/>
      <c r="K152" s="1"/>
      <c r="L152" s="358"/>
      <c r="M152" s="358"/>
    </row>
    <row r="153" spans="1:13" x14ac:dyDescent="0.35">
      <c r="A153" s="236" t="s">
        <v>6</v>
      </c>
      <c r="B153" s="246" t="s">
        <v>302</v>
      </c>
      <c r="C153" s="246" t="s">
        <v>6</v>
      </c>
      <c r="D153" s="265" t="s">
        <v>6</v>
      </c>
      <c r="E153" s="265" t="s">
        <v>6</v>
      </c>
      <c r="F153" s="246" t="s">
        <v>6</v>
      </c>
      <c r="G153" s="265" t="s">
        <v>6</v>
      </c>
      <c r="H153" s="250" t="s">
        <v>6</v>
      </c>
      <c r="I153" s="252"/>
      <c r="J153" s="253">
        <v>5490</v>
      </c>
      <c r="K153" s="1"/>
      <c r="L153" s="358"/>
      <c r="M153" s="358"/>
    </row>
    <row r="154" spans="1:13" x14ac:dyDescent="0.35">
      <c r="A154" s="11"/>
      <c r="B154" s="324" t="s">
        <v>303</v>
      </c>
      <c r="C154" s="329">
        <v>4</v>
      </c>
      <c r="D154" s="330">
        <f>1372.5/5</f>
        <v>274.5</v>
      </c>
      <c r="E154" s="257">
        <v>5490</v>
      </c>
      <c r="F154" s="255"/>
      <c r="G154" s="255"/>
      <c r="H154" s="255"/>
      <c r="I154" s="255"/>
      <c r="J154" s="255"/>
      <c r="K154" s="1"/>
      <c r="L154" s="358"/>
      <c r="M154" s="358"/>
    </row>
    <row r="155" spans="1:13" x14ac:dyDescent="0.35">
      <c r="A155" s="11"/>
      <c r="B155" s="265" t="s">
        <v>51</v>
      </c>
      <c r="C155" s="255"/>
      <c r="D155" s="255"/>
      <c r="E155" s="255"/>
      <c r="F155" s="255"/>
      <c r="G155" s="255"/>
      <c r="H155" s="255"/>
      <c r="I155" s="255"/>
      <c r="J155" s="255"/>
      <c r="K155" s="1"/>
      <c r="L155" s="358"/>
      <c r="M155" s="358"/>
    </row>
    <row r="156" spans="1:13" x14ac:dyDescent="0.35">
      <c r="A156" s="11"/>
      <c r="B156" s="265" t="s">
        <v>59</v>
      </c>
      <c r="C156" s="257">
        <v>5490</v>
      </c>
      <c r="D156" s="258" t="s">
        <v>60</v>
      </c>
      <c r="E156" s="255"/>
      <c r="F156" s="255"/>
      <c r="G156" s="255"/>
      <c r="H156" s="255"/>
      <c r="I156" s="255"/>
      <c r="J156" s="255"/>
      <c r="K156" s="1"/>
      <c r="L156" s="358"/>
      <c r="M156" s="358"/>
    </row>
    <row r="157" spans="1:13" x14ac:dyDescent="0.35">
      <c r="A157" s="236" t="s">
        <v>6</v>
      </c>
      <c r="B157" s="246" t="s">
        <v>70</v>
      </c>
      <c r="C157" s="246" t="s">
        <v>6</v>
      </c>
      <c r="D157" s="265" t="s">
        <v>6</v>
      </c>
      <c r="E157" s="265" t="s">
        <v>6</v>
      </c>
      <c r="F157" s="246" t="s">
        <v>6</v>
      </c>
      <c r="G157" s="265" t="s">
        <v>6</v>
      </c>
      <c r="H157" s="250" t="s">
        <v>6</v>
      </c>
      <c r="I157" s="252"/>
      <c r="J157" s="253">
        <v>55588</v>
      </c>
      <c r="K157" s="1"/>
      <c r="L157" s="358"/>
      <c r="M157" s="358"/>
    </row>
    <row r="158" spans="1:13" x14ac:dyDescent="0.35">
      <c r="A158" s="11"/>
      <c r="B158" s="324" t="s">
        <v>71</v>
      </c>
      <c r="C158" s="325">
        <v>1</v>
      </c>
      <c r="D158" s="326">
        <f>55588/210</f>
        <v>264.70476190476188</v>
      </c>
      <c r="E158" s="257">
        <v>55588</v>
      </c>
      <c r="F158" s="255"/>
      <c r="G158" s="255"/>
      <c r="H158" s="255"/>
      <c r="I158" s="255"/>
      <c r="J158" s="255"/>
      <c r="K158" s="1"/>
      <c r="L158" s="358"/>
      <c r="M158" s="358"/>
    </row>
    <row r="159" spans="1:13" x14ac:dyDescent="0.35">
      <c r="A159" s="11"/>
      <c r="B159" s="265" t="s">
        <v>51</v>
      </c>
      <c r="C159" s="255"/>
      <c r="D159" s="255"/>
      <c r="E159" s="255"/>
      <c r="F159" s="255"/>
      <c r="G159" s="255"/>
      <c r="H159" s="255"/>
      <c r="I159" s="255"/>
      <c r="J159" s="255"/>
      <c r="K159" s="1"/>
      <c r="L159" s="358"/>
      <c r="M159" s="358"/>
    </row>
    <row r="160" spans="1:13" x14ac:dyDescent="0.35">
      <c r="A160" s="11"/>
      <c r="B160" s="236" t="s">
        <v>59</v>
      </c>
      <c r="C160" s="35">
        <v>55588</v>
      </c>
      <c r="D160" s="36" t="s">
        <v>60</v>
      </c>
      <c r="E160" s="1"/>
      <c r="F160" s="1"/>
      <c r="G160" s="1"/>
      <c r="H160" s="1"/>
      <c r="I160" s="1"/>
      <c r="J160" s="1"/>
      <c r="K160" s="1"/>
      <c r="L160" s="358"/>
      <c r="M160" s="358"/>
    </row>
    <row r="161" spans="1:13" x14ac:dyDescent="0.35">
      <c r="A161" s="236" t="s">
        <v>6</v>
      </c>
      <c r="B161" s="246" t="s">
        <v>958</v>
      </c>
      <c r="C161" s="246" t="s">
        <v>6</v>
      </c>
      <c r="D161" s="265" t="s">
        <v>6</v>
      </c>
      <c r="E161" s="265" t="s">
        <v>6</v>
      </c>
      <c r="F161" s="246" t="s">
        <v>6</v>
      </c>
      <c r="G161" s="265" t="s">
        <v>6</v>
      </c>
      <c r="H161" s="250" t="s">
        <v>6</v>
      </c>
      <c r="I161" s="252"/>
      <c r="J161" s="253">
        <v>46324</v>
      </c>
      <c r="K161" s="1"/>
      <c r="L161" s="358"/>
      <c r="M161" s="358"/>
    </row>
    <row r="162" spans="1:13" x14ac:dyDescent="0.35">
      <c r="A162" s="11"/>
      <c r="B162" s="324" t="s">
        <v>982</v>
      </c>
      <c r="C162" s="325">
        <v>1</v>
      </c>
      <c r="D162" s="326">
        <f>46324/210</f>
        <v>220.59047619047618</v>
      </c>
      <c r="E162" s="257">
        <v>46324</v>
      </c>
      <c r="F162" s="255"/>
      <c r="G162" s="255"/>
      <c r="H162" s="255"/>
      <c r="I162" s="255"/>
      <c r="J162" s="255"/>
      <c r="K162" s="1"/>
      <c r="L162" s="358"/>
      <c r="M162" s="358"/>
    </row>
    <row r="163" spans="1:13" x14ac:dyDescent="0.35">
      <c r="A163" s="11"/>
      <c r="B163" s="265" t="s">
        <v>51</v>
      </c>
      <c r="C163" s="255"/>
      <c r="D163" s="255"/>
      <c r="E163" s="255"/>
      <c r="F163" s="255"/>
      <c r="G163" s="255"/>
      <c r="H163" s="255"/>
      <c r="I163" s="255"/>
      <c r="J163" s="255"/>
      <c r="K163" s="255"/>
      <c r="L163" s="358"/>
      <c r="M163" s="358"/>
    </row>
    <row r="164" spans="1:13" x14ac:dyDescent="0.35">
      <c r="A164" s="11"/>
      <c r="B164" s="265" t="s">
        <v>59</v>
      </c>
      <c r="C164" s="257">
        <v>46324</v>
      </c>
      <c r="D164" s="258" t="s">
        <v>60</v>
      </c>
      <c r="E164" s="255"/>
      <c r="F164" s="255"/>
      <c r="G164" s="255"/>
      <c r="H164" s="255"/>
      <c r="I164" s="255"/>
      <c r="J164" s="255"/>
      <c r="K164" s="255"/>
      <c r="L164" s="358"/>
      <c r="M164" s="358"/>
    </row>
    <row r="165" spans="1:13" x14ac:dyDescent="0.35">
      <c r="A165" s="236" t="s">
        <v>6</v>
      </c>
      <c r="B165" s="246" t="s">
        <v>959</v>
      </c>
      <c r="C165" s="246" t="s">
        <v>6</v>
      </c>
      <c r="D165" s="265" t="s">
        <v>6</v>
      </c>
      <c r="E165" s="265" t="s">
        <v>6</v>
      </c>
      <c r="F165" s="246" t="s">
        <v>6</v>
      </c>
      <c r="G165" s="265" t="s">
        <v>6</v>
      </c>
      <c r="H165" s="250" t="s">
        <v>6</v>
      </c>
      <c r="I165" s="252"/>
      <c r="J165" s="253">
        <v>49412</v>
      </c>
      <c r="K165" s="255"/>
      <c r="L165" s="358"/>
      <c r="M165" s="358"/>
    </row>
    <row r="166" spans="1:13" x14ac:dyDescent="0.35">
      <c r="A166" s="11"/>
      <c r="B166" s="324" t="s">
        <v>983</v>
      </c>
      <c r="C166" s="325">
        <v>1</v>
      </c>
      <c r="D166" s="326">
        <v>49412</v>
      </c>
      <c r="E166" s="257">
        <v>49412</v>
      </c>
      <c r="F166" s="255"/>
      <c r="G166" s="255"/>
      <c r="H166" s="255"/>
      <c r="I166" s="255"/>
      <c r="J166" s="255"/>
      <c r="K166" s="255"/>
      <c r="L166" s="358"/>
      <c r="M166" s="358"/>
    </row>
    <row r="167" spans="1:13" x14ac:dyDescent="0.35">
      <c r="A167" s="11"/>
      <c r="B167" s="265" t="s">
        <v>51</v>
      </c>
      <c r="C167" s="255"/>
      <c r="D167" s="255"/>
      <c r="E167" s="255"/>
      <c r="F167" s="255"/>
      <c r="G167" s="255"/>
      <c r="H167" s="255"/>
      <c r="I167" s="255"/>
      <c r="J167" s="255"/>
      <c r="K167" s="255"/>
      <c r="L167" s="358"/>
      <c r="M167" s="358"/>
    </row>
    <row r="168" spans="1:13" x14ac:dyDescent="0.35">
      <c r="A168" s="11"/>
      <c r="B168" s="265" t="s">
        <v>59</v>
      </c>
      <c r="C168" s="257">
        <v>49412</v>
      </c>
      <c r="D168" s="258" t="s">
        <v>60</v>
      </c>
      <c r="E168" s="255"/>
      <c r="F168" s="255"/>
      <c r="G168" s="255"/>
      <c r="H168" s="255"/>
      <c r="I168" s="255"/>
      <c r="J168" s="255"/>
      <c r="K168" s="255"/>
      <c r="L168" s="358"/>
      <c r="M168" s="358"/>
    </row>
    <row r="169" spans="1:13" x14ac:dyDescent="0.35">
      <c r="A169" s="236" t="s">
        <v>6</v>
      </c>
      <c r="B169" s="246" t="s">
        <v>112</v>
      </c>
      <c r="C169" s="246" t="s">
        <v>6</v>
      </c>
      <c r="D169" s="265" t="s">
        <v>6</v>
      </c>
      <c r="E169" s="265" t="s">
        <v>6</v>
      </c>
      <c r="F169" s="246" t="s">
        <v>6</v>
      </c>
      <c r="G169" s="265" t="s">
        <v>6</v>
      </c>
      <c r="H169" s="250" t="s">
        <v>6</v>
      </c>
      <c r="I169" s="252"/>
      <c r="J169" s="253">
        <v>222353</v>
      </c>
      <c r="K169" s="255"/>
      <c r="L169" s="358"/>
      <c r="M169" s="358"/>
    </row>
    <row r="170" spans="1:13" x14ac:dyDescent="0.35">
      <c r="A170" s="11"/>
      <c r="B170" s="324" t="s">
        <v>113</v>
      </c>
      <c r="C170" s="325">
        <v>6</v>
      </c>
      <c r="D170" s="326">
        <v>37058.83</v>
      </c>
      <c r="E170" s="257">
        <v>222353</v>
      </c>
      <c r="F170" s="255"/>
      <c r="G170" s="255"/>
      <c r="H170" s="255"/>
      <c r="I170" s="255"/>
      <c r="J170" s="255"/>
      <c r="K170" s="255"/>
      <c r="L170" s="358"/>
      <c r="M170" s="358"/>
    </row>
    <row r="171" spans="1:13" x14ac:dyDescent="0.35">
      <c r="A171" s="11"/>
      <c r="B171" s="265" t="s">
        <v>51</v>
      </c>
      <c r="C171" s="255"/>
      <c r="D171" s="255"/>
      <c r="E171" s="255"/>
      <c r="F171" s="255"/>
      <c r="G171" s="255"/>
      <c r="H171" s="255"/>
      <c r="I171" s="255"/>
      <c r="J171" s="255"/>
      <c r="K171" s="255"/>
      <c r="L171" s="358"/>
      <c r="M171" s="358"/>
    </row>
    <row r="172" spans="1:13" x14ac:dyDescent="0.35">
      <c r="A172" s="11"/>
      <c r="B172" s="265" t="s">
        <v>59</v>
      </c>
      <c r="C172" s="257">
        <v>222353</v>
      </c>
      <c r="D172" s="258" t="s">
        <v>60</v>
      </c>
      <c r="E172" s="255"/>
      <c r="F172" s="255"/>
      <c r="G172" s="255"/>
      <c r="H172" s="255"/>
      <c r="I172" s="255"/>
      <c r="J172" s="255"/>
      <c r="K172" s="255"/>
      <c r="L172" s="358"/>
      <c r="M172" s="358"/>
    </row>
    <row r="173" spans="1:13" x14ac:dyDescent="0.35">
      <c r="A173" s="236" t="s">
        <v>6</v>
      </c>
      <c r="B173" s="246" t="s">
        <v>960</v>
      </c>
      <c r="C173" s="246" t="s">
        <v>6</v>
      </c>
      <c r="D173" s="265" t="s">
        <v>6</v>
      </c>
      <c r="E173" s="265" t="s">
        <v>6</v>
      </c>
      <c r="F173" s="246" t="s">
        <v>6</v>
      </c>
      <c r="G173" s="265" t="s">
        <v>6</v>
      </c>
      <c r="H173" s="250" t="s">
        <v>6</v>
      </c>
      <c r="I173" s="252"/>
      <c r="J173" s="253">
        <v>39118</v>
      </c>
      <c r="K173" s="255"/>
      <c r="L173" s="358"/>
      <c r="M173" s="358"/>
    </row>
    <row r="174" spans="1:13" x14ac:dyDescent="0.35">
      <c r="A174" s="11"/>
      <c r="B174" s="324" t="s">
        <v>984</v>
      </c>
      <c r="C174" s="325">
        <v>1</v>
      </c>
      <c r="D174" s="326">
        <v>39118</v>
      </c>
      <c r="E174" s="257">
        <v>39118</v>
      </c>
      <c r="F174" s="255"/>
      <c r="G174" s="255"/>
      <c r="H174" s="255"/>
      <c r="I174" s="255"/>
      <c r="J174" s="255"/>
      <c r="K174" s="255"/>
      <c r="L174" s="358"/>
      <c r="M174" s="358"/>
    </row>
    <row r="175" spans="1:13" x14ac:dyDescent="0.35">
      <c r="A175" s="11"/>
      <c r="B175" s="265" t="s">
        <v>51</v>
      </c>
      <c r="C175" s="255"/>
      <c r="D175" s="255"/>
      <c r="E175" s="255"/>
      <c r="F175" s="255"/>
      <c r="G175" s="255"/>
      <c r="H175" s="255"/>
      <c r="I175" s="255"/>
      <c r="J175" s="255"/>
      <c r="K175" s="255"/>
      <c r="L175" s="358"/>
      <c r="M175" s="358"/>
    </row>
    <row r="176" spans="1:13" x14ac:dyDescent="0.35">
      <c r="A176" s="11"/>
      <c r="B176" s="265" t="s">
        <v>59</v>
      </c>
      <c r="C176" s="257">
        <v>39118</v>
      </c>
      <c r="D176" s="258" t="s">
        <v>60</v>
      </c>
      <c r="E176" s="255"/>
      <c r="F176" s="255"/>
      <c r="G176" s="255"/>
      <c r="H176" s="255"/>
      <c r="I176" s="255"/>
      <c r="J176" s="255"/>
      <c r="K176" s="255"/>
      <c r="L176" s="358"/>
      <c r="M176" s="358"/>
    </row>
    <row r="177" spans="1:13" x14ac:dyDescent="0.35">
      <c r="A177" s="236" t="s">
        <v>6</v>
      </c>
      <c r="B177" s="246" t="s">
        <v>291</v>
      </c>
      <c r="C177" s="246" t="s">
        <v>6</v>
      </c>
      <c r="D177" s="265" t="s">
        <v>6</v>
      </c>
      <c r="E177" s="265" t="s">
        <v>6</v>
      </c>
      <c r="F177" s="246" t="s">
        <v>6</v>
      </c>
      <c r="G177" s="265" t="s">
        <v>6</v>
      </c>
      <c r="H177" s="250" t="s">
        <v>6</v>
      </c>
      <c r="I177" s="252"/>
      <c r="J177" s="253">
        <v>1176</v>
      </c>
      <c r="K177" s="255"/>
      <c r="L177" s="358"/>
      <c r="M177" s="358"/>
    </row>
    <row r="178" spans="1:13" x14ac:dyDescent="0.35">
      <c r="A178" s="11"/>
      <c r="B178" s="324" t="s">
        <v>292</v>
      </c>
      <c r="C178" s="329">
        <v>1</v>
      </c>
      <c r="D178" s="330">
        <v>1176</v>
      </c>
      <c r="E178" s="257">
        <v>1176</v>
      </c>
      <c r="F178" s="255"/>
      <c r="G178" s="255"/>
      <c r="H178" s="255"/>
      <c r="I178" s="255"/>
      <c r="J178" s="255"/>
      <c r="K178" s="255"/>
      <c r="L178" s="358"/>
      <c r="M178" s="358"/>
    </row>
    <row r="179" spans="1:13" x14ac:dyDescent="0.35">
      <c r="A179" s="11"/>
      <c r="B179" s="265" t="s">
        <v>51</v>
      </c>
      <c r="C179" s="255"/>
      <c r="D179" s="255"/>
      <c r="E179" s="255"/>
      <c r="F179" s="255"/>
      <c r="G179" s="255"/>
      <c r="H179" s="255"/>
      <c r="I179" s="255"/>
      <c r="J179" s="255"/>
      <c r="K179" s="255"/>
      <c r="L179" s="358"/>
      <c r="M179" s="358"/>
    </row>
    <row r="180" spans="1:13" x14ac:dyDescent="0.35">
      <c r="A180" s="11"/>
      <c r="B180" s="265" t="s">
        <v>59</v>
      </c>
      <c r="C180" s="257">
        <v>1176</v>
      </c>
      <c r="D180" s="258" t="s">
        <v>60</v>
      </c>
      <c r="E180" s="255"/>
      <c r="F180" s="255"/>
      <c r="G180" s="255"/>
      <c r="H180" s="255"/>
      <c r="I180" s="255"/>
      <c r="J180" s="255"/>
      <c r="K180" s="255"/>
      <c r="L180" s="358"/>
      <c r="M180" s="358"/>
    </row>
    <row r="181" spans="1:13" x14ac:dyDescent="0.35">
      <c r="A181" s="236" t="s">
        <v>6</v>
      </c>
      <c r="B181" s="246" t="s">
        <v>961</v>
      </c>
      <c r="C181" s="246" t="s">
        <v>6</v>
      </c>
      <c r="D181" s="265" t="s">
        <v>6</v>
      </c>
      <c r="E181" s="265" t="s">
        <v>6</v>
      </c>
      <c r="F181" s="246" t="s">
        <v>6</v>
      </c>
      <c r="G181" s="265" t="s">
        <v>6</v>
      </c>
      <c r="H181" s="250" t="s">
        <v>6</v>
      </c>
      <c r="I181" s="252"/>
      <c r="J181" s="253">
        <v>37059</v>
      </c>
      <c r="K181" s="255"/>
      <c r="L181" s="358"/>
      <c r="M181" s="358"/>
    </row>
    <row r="182" spans="1:13" x14ac:dyDescent="0.35">
      <c r="A182" s="11"/>
      <c r="B182" s="324" t="s">
        <v>985</v>
      </c>
      <c r="C182" s="325">
        <v>1</v>
      </c>
      <c r="D182" s="326">
        <v>37059</v>
      </c>
      <c r="E182" s="257">
        <v>37059</v>
      </c>
      <c r="F182" s="255"/>
      <c r="G182" s="255"/>
      <c r="H182" s="255"/>
      <c r="I182" s="255"/>
      <c r="J182" s="255"/>
      <c r="K182" s="255"/>
      <c r="L182" s="358"/>
      <c r="M182" s="358"/>
    </row>
    <row r="183" spans="1:13" x14ac:dyDescent="0.35">
      <c r="A183" s="11"/>
      <c r="B183" s="265" t="s">
        <v>51</v>
      </c>
      <c r="C183" s="255"/>
      <c r="D183" s="255"/>
      <c r="E183" s="255"/>
      <c r="F183" s="255"/>
      <c r="G183" s="255"/>
      <c r="H183" s="255"/>
      <c r="I183" s="255"/>
      <c r="J183" s="255"/>
      <c r="K183" s="255"/>
      <c r="L183" s="358"/>
      <c r="M183" s="358"/>
    </row>
    <row r="184" spans="1:13" x14ac:dyDescent="0.35">
      <c r="A184" s="11"/>
      <c r="B184" s="265" t="s">
        <v>59</v>
      </c>
      <c r="C184" s="257">
        <v>37059</v>
      </c>
      <c r="D184" s="258" t="s">
        <v>60</v>
      </c>
      <c r="E184" s="255"/>
      <c r="F184" s="255"/>
      <c r="G184" s="255"/>
      <c r="H184" s="255"/>
      <c r="I184" s="255"/>
      <c r="J184" s="255"/>
      <c r="K184" s="255"/>
      <c r="L184" s="358"/>
      <c r="M184" s="358"/>
    </row>
    <row r="185" spans="1:13" x14ac:dyDescent="0.35">
      <c r="A185" s="236" t="s">
        <v>6</v>
      </c>
      <c r="B185" s="246" t="s">
        <v>61</v>
      </c>
      <c r="C185" s="246" t="s">
        <v>6</v>
      </c>
      <c r="D185" s="265" t="s">
        <v>6</v>
      </c>
      <c r="E185" s="265" t="s">
        <v>6</v>
      </c>
      <c r="F185" s="246" t="s">
        <v>6</v>
      </c>
      <c r="G185" s="265" t="s">
        <v>6</v>
      </c>
      <c r="H185" s="250" t="s">
        <v>6</v>
      </c>
      <c r="I185" s="252"/>
      <c r="J185" s="253">
        <v>12368</v>
      </c>
      <c r="K185" s="255"/>
      <c r="L185" s="358"/>
      <c r="M185" s="358"/>
    </row>
    <row r="186" spans="1:13" ht="72" x14ac:dyDescent="0.35">
      <c r="A186" s="21"/>
      <c r="B186" s="254" t="s">
        <v>986</v>
      </c>
      <c r="C186" s="255"/>
      <c r="D186" s="255"/>
      <c r="E186" s="255"/>
      <c r="F186" s="255"/>
      <c r="G186" s="255"/>
      <c r="H186" s="255"/>
      <c r="I186" s="255"/>
      <c r="J186" s="255"/>
      <c r="K186" s="255"/>
      <c r="L186" s="358"/>
      <c r="M186" s="358"/>
    </row>
    <row r="187" spans="1:13" x14ac:dyDescent="0.35">
      <c r="A187" s="11">
        <v>43404</v>
      </c>
      <c r="B187" s="246" t="s">
        <v>115</v>
      </c>
      <c r="C187" s="246" t="s">
        <v>6</v>
      </c>
      <c r="D187" s="265" t="s">
        <v>6</v>
      </c>
      <c r="E187" s="265" t="s">
        <v>6</v>
      </c>
      <c r="F187" s="246" t="s">
        <v>6</v>
      </c>
      <c r="G187" s="246" t="s">
        <v>51</v>
      </c>
      <c r="H187" s="250" t="s">
        <v>499</v>
      </c>
      <c r="I187" s="251">
        <v>71890</v>
      </c>
      <c r="J187" s="252"/>
      <c r="K187" s="255"/>
      <c r="L187" s="362" t="s">
        <v>1009</v>
      </c>
      <c r="M187" s="362" t="s">
        <v>1010</v>
      </c>
    </row>
    <row r="188" spans="1:13" x14ac:dyDescent="0.35">
      <c r="A188" s="11"/>
      <c r="B188" s="265" t="s">
        <v>53</v>
      </c>
      <c r="C188" s="265" t="s">
        <v>987</v>
      </c>
      <c r="D188" s="250" t="s">
        <v>974</v>
      </c>
      <c r="E188" s="257">
        <v>71890</v>
      </c>
      <c r="F188" s="258" t="s">
        <v>56</v>
      </c>
      <c r="G188" s="255"/>
      <c r="H188" s="255"/>
      <c r="I188" s="255"/>
      <c r="J188" s="255"/>
      <c r="K188" s="255"/>
      <c r="L188" s="358"/>
      <c r="M188" s="358"/>
    </row>
    <row r="189" spans="1:13" x14ac:dyDescent="0.35">
      <c r="A189" s="236" t="s">
        <v>6</v>
      </c>
      <c r="B189" s="246" t="s">
        <v>271</v>
      </c>
      <c r="C189" s="246" t="s">
        <v>6</v>
      </c>
      <c r="D189" s="265" t="s">
        <v>6</v>
      </c>
      <c r="E189" s="265" t="s">
        <v>6</v>
      </c>
      <c r="F189" s="246" t="s">
        <v>6</v>
      </c>
      <c r="G189" s="265" t="s">
        <v>6</v>
      </c>
      <c r="H189" s="250" t="s">
        <v>6</v>
      </c>
      <c r="I189" s="252"/>
      <c r="J189" s="253">
        <v>70480</v>
      </c>
      <c r="K189" s="255"/>
      <c r="L189" s="358"/>
      <c r="M189" s="358"/>
    </row>
    <row r="190" spans="1:13" x14ac:dyDescent="0.35">
      <c r="A190" s="11"/>
      <c r="B190" s="324" t="s">
        <v>272</v>
      </c>
      <c r="C190" s="325">
        <v>1</v>
      </c>
      <c r="D190" s="326">
        <v>70480</v>
      </c>
      <c r="E190" s="257">
        <v>70480</v>
      </c>
      <c r="F190" s="255"/>
      <c r="G190" s="255"/>
      <c r="H190" s="255"/>
      <c r="I190" s="255"/>
      <c r="J190" s="255"/>
      <c r="K190" s="255"/>
      <c r="L190" s="358"/>
      <c r="M190" s="358"/>
    </row>
    <row r="191" spans="1:13" x14ac:dyDescent="0.35">
      <c r="A191" s="11"/>
      <c r="B191" s="265" t="s">
        <v>51</v>
      </c>
      <c r="C191" s="255"/>
      <c r="D191" s="255"/>
      <c r="E191" s="255"/>
      <c r="F191" s="255"/>
      <c r="G191" s="255"/>
      <c r="H191" s="255"/>
      <c r="I191" s="255"/>
      <c r="J191" s="255"/>
      <c r="K191" s="255"/>
      <c r="L191" s="358"/>
      <c r="M191" s="358"/>
    </row>
    <row r="192" spans="1:13" x14ac:dyDescent="0.35">
      <c r="A192" s="11"/>
      <c r="B192" s="265" t="s">
        <v>59</v>
      </c>
      <c r="C192" s="257">
        <v>70480</v>
      </c>
      <c r="D192" s="258" t="s">
        <v>60</v>
      </c>
      <c r="E192" s="255"/>
      <c r="F192" s="255"/>
      <c r="G192" s="255"/>
      <c r="H192" s="255"/>
      <c r="I192" s="255"/>
      <c r="J192" s="255"/>
      <c r="K192" s="255"/>
      <c r="L192" s="358"/>
      <c r="M192" s="358"/>
    </row>
    <row r="193" spans="1:13" x14ac:dyDescent="0.35">
      <c r="A193" s="236" t="s">
        <v>6</v>
      </c>
      <c r="B193" s="246" t="s">
        <v>61</v>
      </c>
      <c r="C193" s="246" t="s">
        <v>6</v>
      </c>
      <c r="D193" s="265" t="s">
        <v>6</v>
      </c>
      <c r="E193" s="265" t="s">
        <v>6</v>
      </c>
      <c r="F193" s="246" t="s">
        <v>6</v>
      </c>
      <c r="G193" s="265" t="s">
        <v>6</v>
      </c>
      <c r="H193" s="250" t="s">
        <v>6</v>
      </c>
      <c r="I193" s="252"/>
      <c r="J193" s="253">
        <v>1410</v>
      </c>
      <c r="K193" s="255"/>
      <c r="L193" s="358"/>
      <c r="M193" s="358"/>
    </row>
    <row r="194" spans="1:13" ht="36" x14ac:dyDescent="0.35">
      <c r="A194" s="21"/>
      <c r="B194" s="254" t="s">
        <v>988</v>
      </c>
      <c r="C194" s="255"/>
      <c r="D194" s="255"/>
      <c r="E194" s="255"/>
      <c r="F194" s="255"/>
      <c r="G194" s="255"/>
      <c r="H194" s="255"/>
      <c r="I194" s="255"/>
      <c r="J194" s="255"/>
      <c r="K194" s="255"/>
      <c r="L194" s="358"/>
      <c r="M194" s="358"/>
    </row>
    <row r="195" spans="1:13" x14ac:dyDescent="0.35">
      <c r="A195" s="11">
        <v>43404</v>
      </c>
      <c r="B195" s="246" t="s">
        <v>115</v>
      </c>
      <c r="C195" s="246" t="s">
        <v>6</v>
      </c>
      <c r="D195" s="265" t="s">
        <v>6</v>
      </c>
      <c r="E195" s="265" t="s">
        <v>6</v>
      </c>
      <c r="F195" s="246" t="s">
        <v>6</v>
      </c>
      <c r="G195" s="246" t="s">
        <v>51</v>
      </c>
      <c r="H195" s="250" t="s">
        <v>504</v>
      </c>
      <c r="I195" s="251">
        <v>159600</v>
      </c>
      <c r="J195" s="252"/>
      <c r="K195" s="255"/>
      <c r="L195" s="362" t="s">
        <v>1009</v>
      </c>
      <c r="M195" s="362" t="s">
        <v>1010</v>
      </c>
    </row>
    <row r="196" spans="1:13" x14ac:dyDescent="0.35">
      <c r="A196" s="11"/>
      <c r="B196" s="265" t="s">
        <v>53</v>
      </c>
      <c r="C196" s="265" t="s">
        <v>989</v>
      </c>
      <c r="D196" s="250" t="s">
        <v>974</v>
      </c>
      <c r="E196" s="257">
        <v>159600</v>
      </c>
      <c r="F196" s="258" t="s">
        <v>56</v>
      </c>
      <c r="G196" s="255"/>
      <c r="H196" s="255"/>
      <c r="I196" s="255"/>
      <c r="J196" s="255"/>
      <c r="K196" s="255"/>
      <c r="L196" s="358"/>
      <c r="M196" s="358"/>
    </row>
    <row r="197" spans="1:13" x14ac:dyDescent="0.35">
      <c r="A197" s="236" t="s">
        <v>6</v>
      </c>
      <c r="B197" s="246" t="s">
        <v>120</v>
      </c>
      <c r="C197" s="246" t="s">
        <v>6</v>
      </c>
      <c r="D197" s="265" t="s">
        <v>6</v>
      </c>
      <c r="E197" s="265" t="s">
        <v>6</v>
      </c>
      <c r="F197" s="246" t="s">
        <v>6</v>
      </c>
      <c r="G197" s="265" t="s">
        <v>6</v>
      </c>
      <c r="H197" s="250" t="s">
        <v>6</v>
      </c>
      <c r="I197" s="252"/>
      <c r="J197" s="253">
        <v>156471</v>
      </c>
      <c r="K197" s="255"/>
      <c r="L197" s="358"/>
      <c r="M197" s="358"/>
    </row>
    <row r="198" spans="1:13" x14ac:dyDescent="0.35">
      <c r="A198" s="11"/>
      <c r="B198" s="324" t="s">
        <v>121</v>
      </c>
      <c r="C198" s="325">
        <v>4</v>
      </c>
      <c r="D198" s="326">
        <v>39117.75</v>
      </c>
      <c r="E198" s="257">
        <v>156471</v>
      </c>
      <c r="F198" s="255"/>
      <c r="G198" s="255"/>
      <c r="H198" s="255"/>
      <c r="I198" s="255"/>
      <c r="J198" s="255"/>
      <c r="K198" s="255"/>
      <c r="L198" s="358"/>
      <c r="M198" s="358"/>
    </row>
    <row r="199" spans="1:13" x14ac:dyDescent="0.35">
      <c r="A199" s="11"/>
      <c r="B199" s="265" t="s">
        <v>51</v>
      </c>
      <c r="C199" s="255"/>
      <c r="D199" s="255"/>
      <c r="E199" s="255"/>
      <c r="F199" s="255"/>
      <c r="G199" s="255"/>
      <c r="H199" s="255"/>
      <c r="I199" s="255"/>
      <c r="J199" s="255"/>
      <c r="K199" s="255"/>
      <c r="L199" s="358"/>
      <c r="M199" s="358"/>
    </row>
    <row r="200" spans="1:13" x14ac:dyDescent="0.35">
      <c r="A200" s="11"/>
      <c r="B200" s="265" t="s">
        <v>59</v>
      </c>
      <c r="C200" s="257">
        <v>156471</v>
      </c>
      <c r="D200" s="258" t="s">
        <v>60</v>
      </c>
      <c r="E200" s="255"/>
      <c r="F200" s="255"/>
      <c r="G200" s="255"/>
      <c r="H200" s="255"/>
      <c r="I200" s="255"/>
      <c r="J200" s="255"/>
      <c r="K200" s="255"/>
      <c r="L200" s="358"/>
      <c r="M200" s="358"/>
    </row>
    <row r="201" spans="1:13" x14ac:dyDescent="0.35">
      <c r="A201" s="236" t="s">
        <v>6</v>
      </c>
      <c r="B201" s="246" t="s">
        <v>61</v>
      </c>
      <c r="C201" s="246" t="s">
        <v>6</v>
      </c>
      <c r="D201" s="265" t="s">
        <v>6</v>
      </c>
      <c r="E201" s="265" t="s">
        <v>6</v>
      </c>
      <c r="F201" s="246" t="s">
        <v>6</v>
      </c>
      <c r="G201" s="265" t="s">
        <v>6</v>
      </c>
      <c r="H201" s="250" t="s">
        <v>6</v>
      </c>
      <c r="I201" s="252"/>
      <c r="J201" s="253">
        <v>3129</v>
      </c>
      <c r="K201" s="255"/>
      <c r="L201" s="358"/>
      <c r="M201" s="358"/>
    </row>
    <row r="202" spans="1:13" ht="36" x14ac:dyDescent="0.35">
      <c r="A202" s="21"/>
      <c r="B202" s="254" t="s">
        <v>990</v>
      </c>
      <c r="C202" s="255"/>
      <c r="D202" s="255"/>
      <c r="E202" s="255"/>
      <c r="F202" s="255"/>
      <c r="G202" s="255"/>
      <c r="H202" s="255"/>
      <c r="I202" s="255"/>
      <c r="J202" s="255"/>
      <c r="K202" s="255"/>
      <c r="L202" s="358"/>
      <c r="M202" s="358"/>
    </row>
    <row r="203" spans="1:13" x14ac:dyDescent="0.35">
      <c r="A203" s="46">
        <v>43404</v>
      </c>
      <c r="B203" s="212" t="s">
        <v>63</v>
      </c>
      <c r="C203" s="212" t="s">
        <v>6</v>
      </c>
      <c r="D203" s="296" t="s">
        <v>6</v>
      </c>
      <c r="E203" s="296" t="s">
        <v>6</v>
      </c>
      <c r="F203" s="212" t="s">
        <v>6</v>
      </c>
      <c r="G203" s="212" t="s">
        <v>51</v>
      </c>
      <c r="H203" s="205" t="s">
        <v>508</v>
      </c>
      <c r="I203" s="50">
        <v>852400</v>
      </c>
      <c r="J203" s="216"/>
      <c r="K203" s="1"/>
      <c r="L203" s="358"/>
      <c r="M203" s="358"/>
    </row>
    <row r="204" spans="1:13" x14ac:dyDescent="0.35">
      <c r="A204" s="46"/>
      <c r="B204" s="296" t="s">
        <v>53</v>
      </c>
      <c r="C204" s="296" t="s">
        <v>991</v>
      </c>
      <c r="D204" s="205" t="s">
        <v>974</v>
      </c>
      <c r="E204" s="239">
        <v>852400</v>
      </c>
      <c r="F204" s="240" t="s">
        <v>56</v>
      </c>
      <c r="G204" s="52"/>
      <c r="H204" s="52"/>
      <c r="I204" s="52"/>
      <c r="J204" s="52"/>
      <c r="K204" s="1"/>
      <c r="L204" s="358"/>
      <c r="M204" s="358"/>
    </row>
    <row r="205" spans="1:13" x14ac:dyDescent="0.35">
      <c r="A205" s="296" t="s">
        <v>6</v>
      </c>
      <c r="B205" s="212" t="s">
        <v>302</v>
      </c>
      <c r="C205" s="212" t="s">
        <v>6</v>
      </c>
      <c r="D205" s="296" t="s">
        <v>6</v>
      </c>
      <c r="E205" s="296" t="s">
        <v>6</v>
      </c>
      <c r="F205" s="212" t="s">
        <v>6</v>
      </c>
      <c r="G205" s="296" t="s">
        <v>6</v>
      </c>
      <c r="H205" s="205" t="s">
        <v>6</v>
      </c>
      <c r="I205" s="216"/>
      <c r="J205" s="232">
        <v>109804</v>
      </c>
      <c r="K205" s="1"/>
      <c r="L205" s="358"/>
      <c r="M205" s="358"/>
    </row>
    <row r="206" spans="1:13" x14ac:dyDescent="0.35">
      <c r="A206" s="46"/>
      <c r="B206" s="320" t="s">
        <v>303</v>
      </c>
      <c r="C206" s="321">
        <v>80</v>
      </c>
      <c r="D206" s="49">
        <f>1372.55/5</f>
        <v>274.51</v>
      </c>
      <c r="E206" s="239">
        <v>109804</v>
      </c>
      <c r="F206" s="52"/>
      <c r="G206" s="52"/>
      <c r="H206" s="52"/>
      <c r="I206" s="52"/>
      <c r="J206" s="52"/>
      <c r="K206" s="1"/>
      <c r="L206" s="358"/>
      <c r="M206" s="358"/>
    </row>
    <row r="207" spans="1:13" x14ac:dyDescent="0.35">
      <c r="A207" s="46"/>
      <c r="B207" s="296" t="s">
        <v>51</v>
      </c>
      <c r="C207" s="52"/>
      <c r="D207" s="52"/>
      <c r="E207" s="52"/>
      <c r="F207" s="52"/>
      <c r="G207" s="52"/>
      <c r="H207" s="52"/>
      <c r="I207" s="52"/>
      <c r="J207" s="52"/>
      <c r="K207" s="1"/>
      <c r="L207" s="358"/>
      <c r="M207" s="358"/>
    </row>
    <row r="208" spans="1:13" x14ac:dyDescent="0.35">
      <c r="A208" s="46"/>
      <c r="B208" s="296" t="s">
        <v>59</v>
      </c>
      <c r="C208" s="239">
        <v>109804</v>
      </c>
      <c r="D208" s="240" t="s">
        <v>60</v>
      </c>
      <c r="E208" s="52"/>
      <c r="F208" s="52"/>
      <c r="G208" s="52"/>
      <c r="H208" s="52"/>
      <c r="I208" s="52"/>
      <c r="J208" s="52"/>
      <c r="K208" s="1"/>
      <c r="L208" s="358"/>
      <c r="M208" s="358"/>
    </row>
    <row r="209" spans="1:13" x14ac:dyDescent="0.35">
      <c r="A209" s="296" t="s">
        <v>6</v>
      </c>
      <c r="B209" s="212" t="s">
        <v>207</v>
      </c>
      <c r="C209" s="212" t="s">
        <v>6</v>
      </c>
      <c r="D209" s="296" t="s">
        <v>6</v>
      </c>
      <c r="E209" s="296" t="s">
        <v>6</v>
      </c>
      <c r="F209" s="212" t="s">
        <v>6</v>
      </c>
      <c r="G209" s="296" t="s">
        <v>6</v>
      </c>
      <c r="H209" s="205" t="s">
        <v>6</v>
      </c>
      <c r="I209" s="216"/>
      <c r="J209" s="232">
        <v>102941</v>
      </c>
      <c r="K209" s="1"/>
      <c r="L209" s="358"/>
      <c r="M209" s="358"/>
    </row>
    <row r="210" spans="1:13" x14ac:dyDescent="0.35">
      <c r="A210" s="46"/>
      <c r="B210" s="320" t="s">
        <v>208</v>
      </c>
      <c r="C210" s="322">
        <v>2</v>
      </c>
      <c r="D210" s="323">
        <f>51470.5/210</f>
        <v>245.09761904761905</v>
      </c>
      <c r="E210" s="239">
        <v>102941</v>
      </c>
      <c r="F210" s="52"/>
      <c r="G210" s="52"/>
      <c r="H210" s="52"/>
      <c r="I210" s="52"/>
      <c r="J210" s="52"/>
      <c r="K210" s="1"/>
      <c r="L210" s="358"/>
      <c r="M210" s="358"/>
    </row>
    <row r="211" spans="1:13" x14ac:dyDescent="0.35">
      <c r="A211" s="46"/>
      <c r="B211" s="296" t="s">
        <v>51</v>
      </c>
      <c r="C211" s="52"/>
      <c r="D211" s="52"/>
      <c r="E211" s="52"/>
      <c r="F211" s="52"/>
      <c r="G211" s="52"/>
      <c r="H211" s="52"/>
      <c r="I211" s="52"/>
      <c r="J211" s="52"/>
      <c r="K211" s="1"/>
      <c r="L211" s="358"/>
      <c r="M211" s="358"/>
    </row>
    <row r="212" spans="1:13" x14ac:dyDescent="0.35">
      <c r="A212" s="46"/>
      <c r="B212" s="296" t="s">
        <v>59</v>
      </c>
      <c r="C212" s="239">
        <v>102941</v>
      </c>
      <c r="D212" s="240" t="s">
        <v>60</v>
      </c>
      <c r="E212" s="52"/>
      <c r="F212" s="52"/>
      <c r="G212" s="52"/>
      <c r="H212" s="52"/>
      <c r="I212" s="52"/>
      <c r="J212" s="52"/>
      <c r="K212" s="1"/>
      <c r="L212" s="358"/>
      <c r="M212" s="358"/>
    </row>
    <row r="213" spans="1:13" x14ac:dyDescent="0.35">
      <c r="A213" s="296" t="s">
        <v>6</v>
      </c>
      <c r="B213" s="212" t="s">
        <v>68</v>
      </c>
      <c r="C213" s="212" t="s">
        <v>6</v>
      </c>
      <c r="D213" s="296" t="s">
        <v>6</v>
      </c>
      <c r="E213" s="296" t="s">
        <v>6</v>
      </c>
      <c r="F213" s="212" t="s">
        <v>6</v>
      </c>
      <c r="G213" s="296" t="s">
        <v>6</v>
      </c>
      <c r="H213" s="205" t="s">
        <v>6</v>
      </c>
      <c r="I213" s="216"/>
      <c r="J213" s="232">
        <v>182353</v>
      </c>
      <c r="K213" s="1"/>
      <c r="L213" s="358"/>
      <c r="M213" s="358"/>
    </row>
    <row r="214" spans="1:13" x14ac:dyDescent="0.35">
      <c r="A214" s="46"/>
      <c r="B214" s="320" t="s">
        <v>69</v>
      </c>
      <c r="C214" s="321">
        <v>120</v>
      </c>
      <c r="D214" s="49">
        <f>1519.61/5</f>
        <v>303.92199999999997</v>
      </c>
      <c r="E214" s="239">
        <v>182353</v>
      </c>
      <c r="F214" s="52"/>
      <c r="G214" s="52"/>
      <c r="H214" s="52"/>
      <c r="I214" s="52"/>
      <c r="J214" s="52"/>
      <c r="K214" s="1"/>
      <c r="L214" s="358"/>
      <c r="M214" s="358"/>
    </row>
    <row r="215" spans="1:13" x14ac:dyDescent="0.35">
      <c r="A215" s="46"/>
      <c r="B215" s="296" t="s">
        <v>51</v>
      </c>
      <c r="C215" s="52"/>
      <c r="D215" s="52"/>
      <c r="E215" s="52"/>
      <c r="F215" s="52"/>
      <c r="G215" s="52"/>
      <c r="H215" s="52"/>
      <c r="I215" s="52"/>
      <c r="J215" s="52"/>
      <c r="K215" s="1"/>
      <c r="L215" s="358"/>
      <c r="M215" s="358"/>
    </row>
    <row r="216" spans="1:13" x14ac:dyDescent="0.35">
      <c r="A216" s="46"/>
      <c r="B216" s="296" t="s">
        <v>59</v>
      </c>
      <c r="C216" s="239">
        <v>182353</v>
      </c>
      <c r="D216" s="240" t="s">
        <v>60</v>
      </c>
      <c r="E216" s="52"/>
      <c r="F216" s="52"/>
      <c r="G216" s="52"/>
      <c r="H216" s="52"/>
      <c r="I216" s="52"/>
      <c r="J216" s="52"/>
      <c r="K216" s="1"/>
      <c r="L216" s="358"/>
      <c r="M216" s="358"/>
    </row>
    <row r="217" spans="1:13" x14ac:dyDescent="0.35">
      <c r="A217" s="296" t="s">
        <v>6</v>
      </c>
      <c r="B217" s="212" t="s">
        <v>70</v>
      </c>
      <c r="C217" s="212" t="s">
        <v>6</v>
      </c>
      <c r="D217" s="296" t="s">
        <v>6</v>
      </c>
      <c r="E217" s="296" t="s">
        <v>6</v>
      </c>
      <c r="F217" s="212" t="s">
        <v>6</v>
      </c>
      <c r="G217" s="296" t="s">
        <v>6</v>
      </c>
      <c r="H217" s="205" t="s">
        <v>6</v>
      </c>
      <c r="I217" s="216"/>
      <c r="J217" s="232">
        <v>345882</v>
      </c>
      <c r="K217" s="1"/>
      <c r="L217" s="358"/>
      <c r="M217" s="358"/>
    </row>
    <row r="218" spans="1:13" x14ac:dyDescent="0.35">
      <c r="A218" s="46"/>
      <c r="B218" s="320" t="s">
        <v>71</v>
      </c>
      <c r="C218" s="322">
        <v>6</v>
      </c>
      <c r="D218" s="323">
        <f>57647/210</f>
        <v>274.50952380952378</v>
      </c>
      <c r="E218" s="239">
        <v>345882</v>
      </c>
      <c r="F218" s="52"/>
      <c r="G218" s="52"/>
      <c r="H218" s="52"/>
      <c r="I218" s="52"/>
      <c r="J218" s="52"/>
      <c r="K218" s="1"/>
      <c r="L218" s="358"/>
      <c r="M218" s="358"/>
    </row>
    <row r="219" spans="1:13" x14ac:dyDescent="0.35">
      <c r="A219" s="46"/>
      <c r="B219" s="296" t="s">
        <v>51</v>
      </c>
      <c r="C219" s="52"/>
      <c r="D219" s="52"/>
      <c r="E219" s="52"/>
      <c r="F219" s="52"/>
      <c r="G219" s="52"/>
      <c r="H219" s="52"/>
      <c r="I219" s="52"/>
      <c r="J219" s="52"/>
      <c r="K219" s="1"/>
      <c r="L219" s="358"/>
      <c r="M219" s="358"/>
    </row>
    <row r="220" spans="1:13" x14ac:dyDescent="0.35">
      <c r="A220" s="46"/>
      <c r="B220" s="296" t="s">
        <v>59</v>
      </c>
      <c r="C220" s="239">
        <v>345882</v>
      </c>
      <c r="D220" s="240" t="s">
        <v>60</v>
      </c>
      <c r="E220" s="52"/>
      <c r="F220" s="52"/>
      <c r="G220" s="52"/>
      <c r="H220" s="52"/>
      <c r="I220" s="52"/>
      <c r="J220" s="52"/>
      <c r="K220" s="1"/>
      <c r="L220" s="358"/>
      <c r="M220" s="358"/>
    </row>
    <row r="221" spans="1:13" x14ac:dyDescent="0.35">
      <c r="A221" s="296" t="s">
        <v>6</v>
      </c>
      <c r="B221" s="212" t="s">
        <v>960</v>
      </c>
      <c r="C221" s="212" t="s">
        <v>6</v>
      </c>
      <c r="D221" s="296" t="s">
        <v>6</v>
      </c>
      <c r="E221" s="296" t="s">
        <v>6</v>
      </c>
      <c r="F221" s="212" t="s">
        <v>6</v>
      </c>
      <c r="G221" s="296" t="s">
        <v>6</v>
      </c>
      <c r="H221" s="205" t="s">
        <v>6</v>
      </c>
      <c r="I221" s="216"/>
      <c r="J221" s="232">
        <v>94706</v>
      </c>
      <c r="K221" s="1"/>
      <c r="L221" s="358"/>
      <c r="M221" s="358"/>
    </row>
    <row r="222" spans="1:13" x14ac:dyDescent="0.35">
      <c r="A222" s="46"/>
      <c r="B222" s="320" t="s">
        <v>984</v>
      </c>
      <c r="C222" s="322">
        <v>2</v>
      </c>
      <c r="D222" s="323">
        <f>47353/210</f>
        <v>225.49047619047619</v>
      </c>
      <c r="E222" s="239">
        <v>94706</v>
      </c>
      <c r="F222" s="52"/>
      <c r="G222" s="52"/>
      <c r="H222" s="52"/>
      <c r="I222" s="52"/>
      <c r="J222" s="52"/>
      <c r="K222" s="1"/>
      <c r="L222" s="358"/>
      <c r="M222" s="358"/>
    </row>
    <row r="223" spans="1:13" x14ac:dyDescent="0.35">
      <c r="A223" s="46"/>
      <c r="B223" s="296" t="s">
        <v>51</v>
      </c>
      <c r="C223" s="52"/>
      <c r="D223" s="52"/>
      <c r="E223" s="52"/>
      <c r="F223" s="52"/>
      <c r="G223" s="52"/>
      <c r="H223" s="52"/>
      <c r="I223" s="52"/>
      <c r="J223" s="52"/>
      <c r="K223" s="1"/>
      <c r="L223" s="358"/>
      <c r="M223" s="358"/>
    </row>
    <row r="224" spans="1:13" x14ac:dyDescent="0.35">
      <c r="A224" s="46"/>
      <c r="B224" s="296" t="s">
        <v>59</v>
      </c>
      <c r="C224" s="239">
        <v>94706</v>
      </c>
      <c r="D224" s="240" t="s">
        <v>60</v>
      </c>
      <c r="E224" s="52"/>
      <c r="F224" s="52"/>
      <c r="G224" s="52"/>
      <c r="H224" s="52"/>
      <c r="I224" s="52"/>
      <c r="J224" s="52"/>
      <c r="K224" s="1"/>
      <c r="L224" s="358"/>
      <c r="M224" s="358"/>
    </row>
    <row r="225" spans="1:13" x14ac:dyDescent="0.35">
      <c r="A225" s="296" t="s">
        <v>6</v>
      </c>
      <c r="B225" s="212" t="s">
        <v>61</v>
      </c>
      <c r="C225" s="212" t="s">
        <v>6</v>
      </c>
      <c r="D225" s="296" t="s">
        <v>6</v>
      </c>
      <c r="E225" s="296" t="s">
        <v>6</v>
      </c>
      <c r="F225" s="212" t="s">
        <v>6</v>
      </c>
      <c r="G225" s="296" t="s">
        <v>6</v>
      </c>
      <c r="H225" s="205" t="s">
        <v>6</v>
      </c>
      <c r="I225" s="216"/>
      <c r="J225" s="232">
        <v>16714</v>
      </c>
      <c r="K225" s="1"/>
      <c r="L225" s="358"/>
      <c r="M225" s="358"/>
    </row>
    <row r="226" spans="1:13" ht="72" x14ac:dyDescent="0.35">
      <c r="A226" s="275"/>
      <c r="B226" s="233" t="s">
        <v>992</v>
      </c>
      <c r="C226" s="52"/>
      <c r="D226" s="52"/>
      <c r="E226" s="52"/>
      <c r="F226" s="52"/>
      <c r="G226" s="52"/>
      <c r="H226" s="52"/>
      <c r="I226" s="52"/>
      <c r="J226" s="52"/>
      <c r="K226" s="1"/>
      <c r="L226" s="358"/>
      <c r="M226" s="358"/>
    </row>
    <row r="227" spans="1:13" x14ac:dyDescent="0.35">
      <c r="A227" s="46">
        <v>43404</v>
      </c>
      <c r="B227" s="212" t="s">
        <v>95</v>
      </c>
      <c r="C227" s="212" t="s">
        <v>6</v>
      </c>
      <c r="D227" s="296" t="s">
        <v>6</v>
      </c>
      <c r="E227" s="296" t="s">
        <v>6</v>
      </c>
      <c r="F227" s="212" t="s">
        <v>6</v>
      </c>
      <c r="G227" s="212" t="s">
        <v>51</v>
      </c>
      <c r="H227" s="205" t="s">
        <v>511</v>
      </c>
      <c r="I227" s="50">
        <v>136500</v>
      </c>
      <c r="J227" s="216"/>
      <c r="K227" s="1"/>
      <c r="L227" s="358"/>
      <c r="M227" s="358"/>
    </row>
    <row r="228" spans="1:13" x14ac:dyDescent="0.35">
      <c r="A228" s="46"/>
      <c r="B228" s="296" t="s">
        <v>53</v>
      </c>
      <c r="C228" s="296" t="s">
        <v>993</v>
      </c>
      <c r="D228" s="205" t="s">
        <v>311</v>
      </c>
      <c r="E228" s="239">
        <v>136500</v>
      </c>
      <c r="F228" s="240" t="s">
        <v>56</v>
      </c>
      <c r="G228" s="52"/>
      <c r="H228" s="52"/>
      <c r="I228" s="52"/>
      <c r="J228" s="52"/>
      <c r="K228" s="1"/>
      <c r="L228" s="358"/>
      <c r="M228" s="358"/>
    </row>
    <row r="229" spans="1:13" x14ac:dyDescent="0.35">
      <c r="A229" s="296" t="s">
        <v>6</v>
      </c>
      <c r="B229" s="212" t="s">
        <v>189</v>
      </c>
      <c r="C229" s="212" t="s">
        <v>6</v>
      </c>
      <c r="D229" s="296" t="s">
        <v>6</v>
      </c>
      <c r="E229" s="296" t="s">
        <v>6</v>
      </c>
      <c r="F229" s="212" t="s">
        <v>6</v>
      </c>
      <c r="G229" s="296" t="s">
        <v>6</v>
      </c>
      <c r="H229" s="205" t="s">
        <v>6</v>
      </c>
      <c r="I229" s="216"/>
      <c r="J229" s="232">
        <v>51471</v>
      </c>
      <c r="K229" s="1"/>
      <c r="L229" s="358"/>
      <c r="M229" s="358"/>
    </row>
    <row r="230" spans="1:13" x14ac:dyDescent="0.35">
      <c r="A230" s="46"/>
      <c r="B230" s="320" t="s">
        <v>190</v>
      </c>
      <c r="C230" s="322">
        <v>1</v>
      </c>
      <c r="D230" s="323">
        <f>51471/210</f>
        <v>245.1</v>
      </c>
      <c r="E230" s="239">
        <v>51471</v>
      </c>
      <c r="F230" s="52"/>
      <c r="G230" s="52"/>
      <c r="H230" s="52"/>
      <c r="I230" s="52"/>
      <c r="J230" s="52"/>
      <c r="K230" s="1"/>
      <c r="L230" s="358"/>
      <c r="M230" s="358"/>
    </row>
    <row r="231" spans="1:13" x14ac:dyDescent="0.35">
      <c r="A231" s="46"/>
      <c r="B231" s="296" t="s">
        <v>51</v>
      </c>
      <c r="C231" s="52"/>
      <c r="D231" s="52"/>
      <c r="E231" s="52"/>
      <c r="F231" s="52"/>
      <c r="G231" s="52"/>
      <c r="H231" s="52"/>
      <c r="I231" s="52"/>
      <c r="J231" s="52"/>
      <c r="K231" s="1"/>
      <c r="L231" s="358"/>
      <c r="M231" s="358"/>
    </row>
    <row r="232" spans="1:13" x14ac:dyDescent="0.35">
      <c r="A232" s="46"/>
      <c r="B232" s="296" t="s">
        <v>59</v>
      </c>
      <c r="C232" s="239">
        <v>51471</v>
      </c>
      <c r="D232" s="240" t="s">
        <v>60</v>
      </c>
      <c r="E232" s="52"/>
      <c r="F232" s="52"/>
      <c r="G232" s="52"/>
      <c r="H232" s="52"/>
      <c r="I232" s="52"/>
      <c r="J232" s="52"/>
      <c r="K232" s="1"/>
      <c r="L232" s="358"/>
      <c r="M232" s="358"/>
    </row>
    <row r="233" spans="1:13" x14ac:dyDescent="0.35">
      <c r="A233" s="296" t="s">
        <v>6</v>
      </c>
      <c r="B233" s="212" t="s">
        <v>207</v>
      </c>
      <c r="C233" s="212" t="s">
        <v>6</v>
      </c>
      <c r="D233" s="296" t="s">
        <v>6</v>
      </c>
      <c r="E233" s="296" t="s">
        <v>6</v>
      </c>
      <c r="F233" s="212" t="s">
        <v>6</v>
      </c>
      <c r="G233" s="296" t="s">
        <v>6</v>
      </c>
      <c r="H233" s="205" t="s">
        <v>6</v>
      </c>
      <c r="I233" s="216"/>
      <c r="J233" s="232">
        <v>47353</v>
      </c>
      <c r="K233" s="1"/>
      <c r="L233" s="358"/>
      <c r="M233" s="358"/>
    </row>
    <row r="234" spans="1:13" x14ac:dyDescent="0.35">
      <c r="A234" s="46"/>
      <c r="B234" s="320" t="s">
        <v>208</v>
      </c>
      <c r="C234" s="322">
        <v>1</v>
      </c>
      <c r="D234" s="323">
        <f>47353/210</f>
        <v>225.49047619047619</v>
      </c>
      <c r="E234" s="239">
        <v>47353</v>
      </c>
      <c r="F234" s="52"/>
      <c r="G234" s="52"/>
      <c r="H234" s="52"/>
      <c r="I234" s="52"/>
      <c r="J234" s="52"/>
      <c r="K234" s="1"/>
      <c r="L234" s="358"/>
      <c r="M234" s="358"/>
    </row>
    <row r="235" spans="1:13" x14ac:dyDescent="0.35">
      <c r="A235" s="46"/>
      <c r="B235" s="296" t="s">
        <v>51</v>
      </c>
      <c r="C235" s="52"/>
      <c r="D235" s="52"/>
      <c r="E235" s="52"/>
      <c r="F235" s="52"/>
      <c r="G235" s="52"/>
      <c r="H235" s="52"/>
      <c r="I235" s="52"/>
      <c r="J235" s="52"/>
      <c r="K235" s="1"/>
      <c r="L235" s="358"/>
      <c r="M235" s="358"/>
    </row>
    <row r="236" spans="1:13" x14ac:dyDescent="0.35">
      <c r="A236" s="46"/>
      <c r="B236" s="296" t="s">
        <v>59</v>
      </c>
      <c r="C236" s="239">
        <v>47353</v>
      </c>
      <c r="D236" s="240" t="s">
        <v>60</v>
      </c>
      <c r="E236" s="52"/>
      <c r="F236" s="52"/>
      <c r="G236" s="52"/>
      <c r="H236" s="52"/>
      <c r="I236" s="52"/>
      <c r="J236" s="52"/>
      <c r="K236" s="1"/>
      <c r="L236" s="358"/>
      <c r="M236" s="358"/>
    </row>
    <row r="237" spans="1:13" x14ac:dyDescent="0.35">
      <c r="A237" s="296" t="s">
        <v>6</v>
      </c>
      <c r="B237" s="212" t="s">
        <v>112</v>
      </c>
      <c r="C237" s="212" t="s">
        <v>6</v>
      </c>
      <c r="D237" s="296" t="s">
        <v>6</v>
      </c>
      <c r="E237" s="296" t="s">
        <v>6</v>
      </c>
      <c r="F237" s="212" t="s">
        <v>6</v>
      </c>
      <c r="G237" s="296" t="s">
        <v>6</v>
      </c>
      <c r="H237" s="205" t="s">
        <v>6</v>
      </c>
      <c r="I237" s="216"/>
      <c r="J237" s="232">
        <v>35000</v>
      </c>
      <c r="K237" s="1"/>
      <c r="L237" s="358"/>
      <c r="M237" s="358"/>
    </row>
    <row r="238" spans="1:13" x14ac:dyDescent="0.35">
      <c r="A238" s="46"/>
      <c r="B238" s="320" t="s">
        <v>113</v>
      </c>
      <c r="C238" s="322">
        <v>1</v>
      </c>
      <c r="D238" s="323">
        <f>35000/210</f>
        <v>166.66666666666666</v>
      </c>
      <c r="E238" s="239">
        <v>35000</v>
      </c>
      <c r="F238" s="52"/>
      <c r="G238" s="52"/>
      <c r="H238" s="52"/>
      <c r="I238" s="52"/>
      <c r="J238" s="52"/>
      <c r="K238" s="1"/>
      <c r="L238" s="358"/>
      <c r="M238" s="358"/>
    </row>
    <row r="239" spans="1:13" x14ac:dyDescent="0.35">
      <c r="A239" s="46"/>
      <c r="B239" s="296" t="s">
        <v>51</v>
      </c>
      <c r="C239" s="52"/>
      <c r="D239" s="52"/>
      <c r="E239" s="52"/>
      <c r="F239" s="52"/>
      <c r="G239" s="52"/>
      <c r="H239" s="52"/>
      <c r="I239" s="52"/>
      <c r="J239" s="52"/>
      <c r="K239" s="1"/>
      <c r="L239" s="358"/>
      <c r="M239" s="358"/>
    </row>
    <row r="240" spans="1:13" x14ac:dyDescent="0.35">
      <c r="A240" s="46"/>
      <c r="B240" s="296" t="s">
        <v>59</v>
      </c>
      <c r="C240" s="239">
        <v>35000</v>
      </c>
      <c r="D240" s="240" t="s">
        <v>60</v>
      </c>
      <c r="E240" s="52"/>
      <c r="F240" s="52"/>
      <c r="G240" s="52"/>
      <c r="H240" s="52"/>
      <c r="I240" s="52"/>
      <c r="J240" s="52"/>
      <c r="K240" s="1"/>
      <c r="L240" s="358"/>
      <c r="M240" s="358"/>
    </row>
    <row r="241" spans="1:13" x14ac:dyDescent="0.35">
      <c r="A241" s="296" t="s">
        <v>6</v>
      </c>
      <c r="B241" s="212" t="s">
        <v>61</v>
      </c>
      <c r="C241" s="212" t="s">
        <v>6</v>
      </c>
      <c r="D241" s="296" t="s">
        <v>6</v>
      </c>
      <c r="E241" s="296" t="s">
        <v>6</v>
      </c>
      <c r="F241" s="212" t="s">
        <v>6</v>
      </c>
      <c r="G241" s="296" t="s">
        <v>6</v>
      </c>
      <c r="H241" s="205" t="s">
        <v>6</v>
      </c>
      <c r="I241" s="216"/>
      <c r="J241" s="232">
        <v>2676</v>
      </c>
      <c r="K241" s="1"/>
      <c r="L241" s="358"/>
      <c r="M241" s="358"/>
    </row>
    <row r="242" spans="1:13" ht="60" x14ac:dyDescent="0.35">
      <c r="A242" s="275"/>
      <c r="B242" s="233" t="s">
        <v>994</v>
      </c>
      <c r="C242" s="52"/>
      <c r="D242" s="52"/>
      <c r="E242" s="52"/>
      <c r="F242" s="52"/>
      <c r="G242" s="52"/>
      <c r="H242" s="52"/>
      <c r="I242" s="52"/>
      <c r="J242" s="52"/>
      <c r="K242" s="1"/>
      <c r="L242" s="358"/>
      <c r="M242" s="358"/>
    </row>
    <row r="243" spans="1:13" x14ac:dyDescent="0.35">
      <c r="A243" s="292">
        <v>43404</v>
      </c>
      <c r="B243" s="246" t="s">
        <v>453</v>
      </c>
      <c r="C243" s="246" t="s">
        <v>6</v>
      </c>
      <c r="D243" s="295" t="s">
        <v>6</v>
      </c>
      <c r="E243" s="295" t="s">
        <v>6</v>
      </c>
      <c r="F243" s="246" t="s">
        <v>6</v>
      </c>
      <c r="G243" s="246" t="s">
        <v>51</v>
      </c>
      <c r="H243" s="250" t="s">
        <v>514</v>
      </c>
      <c r="I243" s="251">
        <v>67680</v>
      </c>
      <c r="J243" s="252"/>
      <c r="K243" s="1"/>
      <c r="L243" s="358"/>
      <c r="M243" s="358"/>
    </row>
    <row r="244" spans="1:13" x14ac:dyDescent="0.35">
      <c r="A244" s="292"/>
      <c r="B244" s="295" t="s">
        <v>53</v>
      </c>
      <c r="C244" s="295" t="s">
        <v>995</v>
      </c>
      <c r="D244" s="250" t="s">
        <v>311</v>
      </c>
      <c r="E244" s="257">
        <v>67680</v>
      </c>
      <c r="F244" s="258" t="s">
        <v>56</v>
      </c>
      <c r="G244" s="255"/>
      <c r="H244" s="255"/>
      <c r="I244" s="255"/>
      <c r="J244" s="255"/>
      <c r="K244" s="1"/>
      <c r="L244" s="358"/>
      <c r="M244" s="358"/>
    </row>
    <row r="245" spans="1:13" x14ac:dyDescent="0.35">
      <c r="A245" s="295" t="s">
        <v>6</v>
      </c>
      <c r="B245" s="246" t="s">
        <v>181</v>
      </c>
      <c r="C245" s="246" t="s">
        <v>6</v>
      </c>
      <c r="D245" s="295" t="s">
        <v>6</v>
      </c>
      <c r="E245" s="295" t="s">
        <v>6</v>
      </c>
      <c r="F245" s="246" t="s">
        <v>6</v>
      </c>
      <c r="G245" s="295" t="s">
        <v>6</v>
      </c>
      <c r="H245" s="250" t="s">
        <v>6</v>
      </c>
      <c r="I245" s="252"/>
      <c r="J245" s="253">
        <v>25980</v>
      </c>
      <c r="K245" s="1"/>
      <c r="L245" s="358"/>
      <c r="M245" s="358"/>
    </row>
    <row r="246" spans="1:13" x14ac:dyDescent="0.35">
      <c r="A246" s="292"/>
      <c r="B246" s="324" t="s">
        <v>182</v>
      </c>
      <c r="C246" s="329">
        <v>20</v>
      </c>
      <c r="D246" s="330">
        <v>1299</v>
      </c>
      <c r="E246" s="257">
        <v>25980</v>
      </c>
      <c r="F246" s="255"/>
      <c r="G246" s="255"/>
      <c r="H246" s="255"/>
      <c r="I246" s="255"/>
      <c r="J246" s="255"/>
      <c r="K246" s="1"/>
      <c r="L246" s="358"/>
      <c r="M246" s="358"/>
    </row>
    <row r="247" spans="1:13" x14ac:dyDescent="0.35">
      <c r="A247" s="292"/>
      <c r="B247" s="295" t="s">
        <v>51</v>
      </c>
      <c r="C247" s="255"/>
      <c r="D247" s="255"/>
      <c r="E247" s="255"/>
      <c r="F247" s="255"/>
      <c r="G247" s="255"/>
      <c r="H247" s="255"/>
      <c r="I247" s="255"/>
      <c r="J247" s="255"/>
      <c r="K247" s="1"/>
      <c r="L247" s="358"/>
      <c r="M247" s="358"/>
    </row>
    <row r="248" spans="1:13" x14ac:dyDescent="0.35">
      <c r="A248" s="292"/>
      <c r="B248" s="295" t="s">
        <v>59</v>
      </c>
      <c r="C248" s="257">
        <v>25980</v>
      </c>
      <c r="D248" s="258" t="s">
        <v>60</v>
      </c>
      <c r="E248" s="255"/>
      <c r="F248" s="255"/>
      <c r="G248" s="255"/>
      <c r="H248" s="255"/>
      <c r="I248" s="255"/>
      <c r="J248" s="255"/>
      <c r="K248" s="1"/>
      <c r="L248" s="358"/>
      <c r="M248" s="358"/>
    </row>
    <row r="249" spans="1:13" x14ac:dyDescent="0.35">
      <c r="A249" s="295" t="s">
        <v>6</v>
      </c>
      <c r="B249" s="246" t="s">
        <v>84</v>
      </c>
      <c r="C249" s="246" t="s">
        <v>6</v>
      </c>
      <c r="D249" s="295" t="s">
        <v>6</v>
      </c>
      <c r="E249" s="295" t="s">
        <v>6</v>
      </c>
      <c r="F249" s="246" t="s">
        <v>6</v>
      </c>
      <c r="G249" s="295" t="s">
        <v>6</v>
      </c>
      <c r="H249" s="250" t="s">
        <v>6</v>
      </c>
      <c r="I249" s="252"/>
      <c r="J249" s="253">
        <v>15882</v>
      </c>
      <c r="K249" s="1"/>
      <c r="L249" s="358"/>
      <c r="M249" s="358"/>
    </row>
    <row r="250" spans="1:13" x14ac:dyDescent="0.35">
      <c r="A250" s="292"/>
      <c r="B250" s="324" t="s">
        <v>85</v>
      </c>
      <c r="C250" s="329">
        <v>12</v>
      </c>
      <c r="D250" s="330">
        <v>1323.5</v>
      </c>
      <c r="E250" s="257">
        <v>15882</v>
      </c>
      <c r="F250" s="255"/>
      <c r="G250" s="255"/>
      <c r="H250" s="255"/>
      <c r="I250" s="255"/>
      <c r="J250" s="255"/>
      <c r="K250" s="1"/>
      <c r="L250" s="358"/>
      <c r="M250" s="358"/>
    </row>
    <row r="251" spans="1:13" x14ac:dyDescent="0.35">
      <c r="A251" s="292"/>
      <c r="B251" s="295" t="s">
        <v>51</v>
      </c>
      <c r="C251" s="255"/>
      <c r="D251" s="255"/>
      <c r="E251" s="255"/>
      <c r="F251" s="255"/>
      <c r="G251" s="255"/>
      <c r="H251" s="255"/>
      <c r="I251" s="255"/>
      <c r="J251" s="255"/>
      <c r="K251" s="1"/>
      <c r="L251" s="358"/>
      <c r="M251" s="358"/>
    </row>
    <row r="252" spans="1:13" x14ac:dyDescent="0.35">
      <c r="A252" s="292"/>
      <c r="B252" s="295" t="s">
        <v>59</v>
      </c>
      <c r="C252" s="257">
        <v>15882</v>
      </c>
      <c r="D252" s="258" t="s">
        <v>60</v>
      </c>
      <c r="E252" s="255"/>
      <c r="F252" s="255"/>
      <c r="G252" s="255"/>
      <c r="H252" s="255"/>
      <c r="I252" s="255"/>
      <c r="J252" s="255"/>
      <c r="K252" s="1"/>
      <c r="L252" s="358"/>
      <c r="M252" s="358"/>
    </row>
    <row r="253" spans="1:13" x14ac:dyDescent="0.35">
      <c r="A253" s="295" t="s">
        <v>6</v>
      </c>
      <c r="B253" s="246" t="s">
        <v>257</v>
      </c>
      <c r="C253" s="246" t="s">
        <v>6</v>
      </c>
      <c r="D253" s="295" t="s">
        <v>6</v>
      </c>
      <c r="E253" s="295" t="s">
        <v>6</v>
      </c>
      <c r="F253" s="246" t="s">
        <v>6</v>
      </c>
      <c r="G253" s="295" t="s">
        <v>6</v>
      </c>
      <c r="H253" s="250" t="s">
        <v>6</v>
      </c>
      <c r="I253" s="252"/>
      <c r="J253" s="253">
        <v>15471</v>
      </c>
      <c r="K253" s="1"/>
      <c r="L253" s="358"/>
      <c r="M253" s="358"/>
    </row>
    <row r="254" spans="1:13" x14ac:dyDescent="0.35">
      <c r="A254" s="292"/>
      <c r="B254" s="324" t="s">
        <v>258</v>
      </c>
      <c r="C254" s="363">
        <v>3</v>
      </c>
      <c r="D254" s="364">
        <v>5157</v>
      </c>
      <c r="E254" s="257">
        <v>15471</v>
      </c>
      <c r="F254" s="255"/>
      <c r="G254" s="255"/>
      <c r="H254" s="255"/>
      <c r="I254" s="255"/>
      <c r="J254" s="255"/>
      <c r="K254" s="1"/>
      <c r="L254" s="358"/>
      <c r="M254" s="358"/>
    </row>
    <row r="255" spans="1:13" x14ac:dyDescent="0.35">
      <c r="A255" s="292"/>
      <c r="B255" s="295" t="s">
        <v>51</v>
      </c>
      <c r="C255" s="255"/>
      <c r="D255" s="255"/>
      <c r="E255" s="255"/>
      <c r="F255" s="255"/>
      <c r="G255" s="255"/>
      <c r="H255" s="255"/>
      <c r="I255" s="255"/>
      <c r="J255" s="255"/>
      <c r="K255" s="1"/>
      <c r="L255" s="358"/>
      <c r="M255" s="358"/>
    </row>
    <row r="256" spans="1:13" x14ac:dyDescent="0.35">
      <c r="A256" s="292"/>
      <c r="B256" s="295" t="s">
        <v>59</v>
      </c>
      <c r="C256" s="257">
        <v>15471</v>
      </c>
      <c r="D256" s="258" t="s">
        <v>60</v>
      </c>
      <c r="E256" s="255"/>
      <c r="F256" s="255"/>
      <c r="G256" s="255"/>
      <c r="H256" s="255"/>
      <c r="I256" s="255"/>
      <c r="J256" s="255"/>
      <c r="K256" s="1"/>
      <c r="L256" s="358"/>
      <c r="M256" s="358"/>
    </row>
    <row r="257" spans="1:13" x14ac:dyDescent="0.35">
      <c r="A257" s="295" t="s">
        <v>6</v>
      </c>
      <c r="B257" s="246" t="s">
        <v>201</v>
      </c>
      <c r="C257" s="246" t="s">
        <v>6</v>
      </c>
      <c r="D257" s="295" t="s">
        <v>6</v>
      </c>
      <c r="E257" s="295" t="s">
        <v>6</v>
      </c>
      <c r="F257" s="246" t="s">
        <v>6</v>
      </c>
      <c r="G257" s="295" t="s">
        <v>6</v>
      </c>
      <c r="H257" s="250" t="s">
        <v>6</v>
      </c>
      <c r="I257" s="252"/>
      <c r="J257" s="253">
        <v>9020</v>
      </c>
      <c r="K257" s="1"/>
      <c r="L257" s="358"/>
      <c r="M257" s="358"/>
    </row>
    <row r="258" spans="1:13" x14ac:dyDescent="0.35">
      <c r="A258" s="292"/>
      <c r="B258" s="324" t="s">
        <v>202</v>
      </c>
      <c r="C258" s="329">
        <v>40</v>
      </c>
      <c r="D258" s="330">
        <v>225.5</v>
      </c>
      <c r="E258" s="257">
        <v>9020</v>
      </c>
      <c r="F258" s="255"/>
      <c r="G258" s="255"/>
      <c r="H258" s="255"/>
      <c r="I258" s="255"/>
      <c r="J258" s="255"/>
      <c r="K258" s="1"/>
      <c r="L258" s="358"/>
      <c r="M258" s="358"/>
    </row>
    <row r="259" spans="1:13" x14ac:dyDescent="0.35">
      <c r="A259" s="292"/>
      <c r="B259" s="295" t="s">
        <v>51</v>
      </c>
      <c r="C259" s="255"/>
      <c r="D259" s="255"/>
      <c r="E259" s="255"/>
      <c r="F259" s="255"/>
      <c r="G259" s="255"/>
      <c r="H259" s="255"/>
      <c r="I259" s="255"/>
      <c r="J259" s="255"/>
      <c r="K259" s="1"/>
      <c r="L259" s="358"/>
      <c r="M259" s="358"/>
    </row>
    <row r="260" spans="1:13" x14ac:dyDescent="0.35">
      <c r="A260" s="292"/>
      <c r="B260" s="295" t="s">
        <v>59</v>
      </c>
      <c r="C260" s="257">
        <v>9020</v>
      </c>
      <c r="D260" s="258" t="s">
        <v>60</v>
      </c>
      <c r="E260" s="255"/>
      <c r="F260" s="255"/>
      <c r="G260" s="255"/>
      <c r="H260" s="255"/>
      <c r="I260" s="255"/>
      <c r="J260" s="255"/>
      <c r="K260" s="1"/>
      <c r="L260" s="358"/>
      <c r="M260" s="358"/>
    </row>
    <row r="261" spans="1:13" x14ac:dyDescent="0.35">
      <c r="A261" s="295" t="s">
        <v>6</v>
      </c>
      <c r="B261" s="246" t="s">
        <v>61</v>
      </c>
      <c r="C261" s="246" t="s">
        <v>6</v>
      </c>
      <c r="D261" s="295" t="s">
        <v>6</v>
      </c>
      <c r="E261" s="295" t="s">
        <v>6</v>
      </c>
      <c r="F261" s="246" t="s">
        <v>6</v>
      </c>
      <c r="G261" s="295" t="s">
        <v>6</v>
      </c>
      <c r="H261" s="250" t="s">
        <v>6</v>
      </c>
      <c r="I261" s="252"/>
      <c r="J261" s="253">
        <v>1327</v>
      </c>
      <c r="K261" s="1"/>
      <c r="L261" s="358"/>
      <c r="M261" s="358"/>
    </row>
    <row r="262" spans="1:13" ht="60" x14ac:dyDescent="0.35">
      <c r="A262" s="293"/>
      <c r="B262" s="254" t="s">
        <v>996</v>
      </c>
      <c r="C262" s="255"/>
      <c r="D262" s="255"/>
      <c r="E262" s="255"/>
      <c r="F262" s="255"/>
      <c r="G262" s="255"/>
      <c r="H262" s="255"/>
      <c r="I262" s="255"/>
      <c r="J262" s="255"/>
      <c r="K262" s="1"/>
      <c r="L262" s="358"/>
      <c r="M262" s="358"/>
    </row>
    <row r="263" spans="1:13" x14ac:dyDescent="0.35">
      <c r="A263" s="292">
        <v>43404</v>
      </c>
      <c r="B263" s="246" t="s">
        <v>962</v>
      </c>
      <c r="C263" s="246" t="s">
        <v>6</v>
      </c>
      <c r="D263" s="295" t="s">
        <v>6</v>
      </c>
      <c r="E263" s="295" t="s">
        <v>6</v>
      </c>
      <c r="F263" s="246" t="s">
        <v>6</v>
      </c>
      <c r="G263" s="246" t="s">
        <v>51</v>
      </c>
      <c r="H263" s="250" t="s">
        <v>517</v>
      </c>
      <c r="I263" s="251">
        <v>92000</v>
      </c>
      <c r="J263" s="252"/>
      <c r="K263" s="1"/>
      <c r="L263" s="358"/>
      <c r="M263" s="358"/>
    </row>
    <row r="264" spans="1:13" x14ac:dyDescent="0.35">
      <c r="A264" s="292"/>
      <c r="B264" s="295" t="s">
        <v>53</v>
      </c>
      <c r="C264" s="295" t="s">
        <v>997</v>
      </c>
      <c r="D264" s="250" t="s">
        <v>311</v>
      </c>
      <c r="E264" s="257">
        <v>92000</v>
      </c>
      <c r="F264" s="258" t="s">
        <v>56</v>
      </c>
      <c r="G264" s="255"/>
      <c r="H264" s="255"/>
      <c r="I264" s="255"/>
      <c r="J264" s="255"/>
      <c r="K264" s="1"/>
      <c r="L264" s="358"/>
      <c r="M264" s="358"/>
    </row>
    <row r="265" spans="1:13" x14ac:dyDescent="0.35">
      <c r="A265" s="295" t="s">
        <v>6</v>
      </c>
      <c r="B265" s="246" t="s">
        <v>76</v>
      </c>
      <c r="C265" s="246" t="s">
        <v>6</v>
      </c>
      <c r="D265" s="295" t="s">
        <v>6</v>
      </c>
      <c r="E265" s="295" t="s">
        <v>6</v>
      </c>
      <c r="F265" s="246" t="s">
        <v>6</v>
      </c>
      <c r="G265" s="295" t="s">
        <v>6</v>
      </c>
      <c r="H265" s="250" t="s">
        <v>6</v>
      </c>
      <c r="I265" s="252"/>
      <c r="J265" s="253">
        <v>60784</v>
      </c>
      <c r="K265" s="1"/>
      <c r="L265" s="358"/>
      <c r="M265" s="358"/>
    </row>
    <row r="266" spans="1:13" x14ac:dyDescent="0.35">
      <c r="A266" s="292"/>
      <c r="B266" s="324" t="s">
        <v>77</v>
      </c>
      <c r="C266" s="329">
        <v>200</v>
      </c>
      <c r="D266" s="330">
        <v>303.92</v>
      </c>
      <c r="E266" s="257">
        <v>60784</v>
      </c>
      <c r="F266" s="255"/>
      <c r="G266" s="255"/>
      <c r="H266" s="255"/>
      <c r="I266" s="255"/>
      <c r="J266" s="255"/>
      <c r="K266" s="1"/>
      <c r="L266" s="358"/>
      <c r="M266" s="358"/>
    </row>
    <row r="267" spans="1:13" x14ac:dyDescent="0.35">
      <c r="A267" s="292"/>
      <c r="B267" s="295" t="s">
        <v>51</v>
      </c>
      <c r="C267" s="255"/>
      <c r="D267" s="255"/>
      <c r="E267" s="255"/>
      <c r="F267" s="255"/>
      <c r="G267" s="255"/>
      <c r="H267" s="255"/>
      <c r="I267" s="255"/>
      <c r="J267" s="255"/>
      <c r="K267" s="1"/>
      <c r="L267" s="358"/>
      <c r="M267" s="358"/>
    </row>
    <row r="268" spans="1:13" x14ac:dyDescent="0.35">
      <c r="A268" s="292"/>
      <c r="B268" s="295" t="s">
        <v>59</v>
      </c>
      <c r="C268" s="257">
        <v>60784</v>
      </c>
      <c r="D268" s="258" t="s">
        <v>60</v>
      </c>
      <c r="E268" s="255"/>
      <c r="F268" s="255"/>
      <c r="G268" s="255"/>
      <c r="H268" s="255"/>
      <c r="I268" s="255"/>
      <c r="J268" s="255"/>
      <c r="K268" s="1"/>
      <c r="L268" s="358"/>
      <c r="M268" s="358"/>
    </row>
    <row r="269" spans="1:13" x14ac:dyDescent="0.35">
      <c r="A269" s="295" t="s">
        <v>6</v>
      </c>
      <c r="B269" s="246" t="s">
        <v>78</v>
      </c>
      <c r="C269" s="246" t="s">
        <v>6</v>
      </c>
      <c r="D269" s="295" t="s">
        <v>6</v>
      </c>
      <c r="E269" s="295" t="s">
        <v>6</v>
      </c>
      <c r="F269" s="246" t="s">
        <v>6</v>
      </c>
      <c r="G269" s="295" t="s">
        <v>6</v>
      </c>
      <c r="H269" s="250" t="s">
        <v>6</v>
      </c>
      <c r="I269" s="252"/>
      <c r="J269" s="253">
        <v>29412</v>
      </c>
      <c r="K269" s="1"/>
      <c r="L269" s="358"/>
      <c r="M269" s="358"/>
    </row>
    <row r="270" spans="1:13" x14ac:dyDescent="0.35">
      <c r="A270" s="292"/>
      <c r="B270" s="324" t="s">
        <v>79</v>
      </c>
      <c r="C270" s="329">
        <v>100</v>
      </c>
      <c r="D270" s="330">
        <v>294.12</v>
      </c>
      <c r="E270" s="257">
        <v>29412</v>
      </c>
      <c r="F270" s="255"/>
      <c r="G270" s="255"/>
      <c r="H270" s="255"/>
      <c r="I270" s="255"/>
      <c r="J270" s="255"/>
      <c r="K270" s="1"/>
      <c r="L270" s="358"/>
      <c r="M270" s="358"/>
    </row>
    <row r="271" spans="1:13" x14ac:dyDescent="0.35">
      <c r="A271" s="292"/>
      <c r="B271" s="295" t="s">
        <v>51</v>
      </c>
      <c r="C271" s="255"/>
      <c r="D271" s="255"/>
      <c r="E271" s="255"/>
      <c r="F271" s="255"/>
      <c r="G271" s="255"/>
      <c r="H271" s="255"/>
      <c r="I271" s="255"/>
      <c r="J271" s="255"/>
      <c r="K271" s="1"/>
      <c r="L271" s="358"/>
      <c r="M271" s="358"/>
    </row>
    <row r="272" spans="1:13" x14ac:dyDescent="0.35">
      <c r="A272" s="292"/>
      <c r="B272" s="295" t="s">
        <v>59</v>
      </c>
      <c r="C272" s="257">
        <v>29412</v>
      </c>
      <c r="D272" s="258" t="s">
        <v>60</v>
      </c>
      <c r="E272" s="255"/>
      <c r="F272" s="255"/>
      <c r="G272" s="255"/>
      <c r="H272" s="255"/>
      <c r="I272" s="255"/>
      <c r="J272" s="255"/>
      <c r="K272" s="1"/>
      <c r="L272" s="358"/>
      <c r="M272" s="358"/>
    </row>
    <row r="273" spans="1:13" x14ac:dyDescent="0.35">
      <c r="A273" s="295" t="s">
        <v>6</v>
      </c>
      <c r="B273" s="246" t="s">
        <v>61</v>
      </c>
      <c r="C273" s="246" t="s">
        <v>6</v>
      </c>
      <c r="D273" s="295" t="s">
        <v>6</v>
      </c>
      <c r="E273" s="295" t="s">
        <v>6</v>
      </c>
      <c r="F273" s="246" t="s">
        <v>6</v>
      </c>
      <c r="G273" s="295" t="s">
        <v>6</v>
      </c>
      <c r="H273" s="250" t="s">
        <v>6</v>
      </c>
      <c r="I273" s="252"/>
      <c r="J273" s="253">
        <v>1804</v>
      </c>
      <c r="K273" s="1"/>
      <c r="L273" s="358"/>
      <c r="M273" s="358"/>
    </row>
    <row r="274" spans="1:13" ht="36" x14ac:dyDescent="0.35">
      <c r="A274" s="293"/>
      <c r="B274" s="254" t="s">
        <v>998</v>
      </c>
      <c r="C274" s="255"/>
      <c r="D274" s="255"/>
      <c r="E274" s="255"/>
      <c r="F274" s="255"/>
      <c r="G274" s="255"/>
      <c r="H274" s="255"/>
      <c r="I274" s="255"/>
      <c r="J274" s="255"/>
      <c r="K274" s="1"/>
      <c r="L274" s="358"/>
      <c r="M274" s="358"/>
    </row>
    <row r="275" spans="1:13" x14ac:dyDescent="0.35">
      <c r="A275" s="292">
        <v>43404</v>
      </c>
      <c r="B275" s="246" t="s">
        <v>213</v>
      </c>
      <c r="C275" s="246" t="s">
        <v>6</v>
      </c>
      <c r="D275" s="295" t="s">
        <v>6</v>
      </c>
      <c r="E275" s="295" t="s">
        <v>6</v>
      </c>
      <c r="F275" s="246" t="s">
        <v>6</v>
      </c>
      <c r="G275" s="246" t="s">
        <v>51</v>
      </c>
      <c r="H275" s="250" t="s">
        <v>522</v>
      </c>
      <c r="I275" s="251">
        <v>61000</v>
      </c>
      <c r="J275" s="252"/>
      <c r="K275" s="1"/>
      <c r="L275" s="358"/>
      <c r="M275" s="358"/>
    </row>
    <row r="276" spans="1:13" x14ac:dyDescent="0.35">
      <c r="A276" s="292"/>
      <c r="B276" s="295" t="s">
        <v>53</v>
      </c>
      <c r="C276" s="295" t="s">
        <v>999</v>
      </c>
      <c r="D276" s="250" t="s">
        <v>311</v>
      </c>
      <c r="E276" s="257">
        <v>61000</v>
      </c>
      <c r="F276" s="258" t="s">
        <v>56</v>
      </c>
      <c r="G276" s="255"/>
      <c r="H276" s="255"/>
      <c r="I276" s="255"/>
      <c r="J276" s="255"/>
      <c r="K276" s="1"/>
      <c r="L276" s="358"/>
      <c r="M276" s="358"/>
    </row>
    <row r="277" spans="1:13" x14ac:dyDescent="0.35">
      <c r="A277" s="295" t="s">
        <v>6</v>
      </c>
      <c r="B277" s="246" t="s">
        <v>76</v>
      </c>
      <c r="C277" s="246" t="s">
        <v>6</v>
      </c>
      <c r="D277" s="295" t="s">
        <v>6</v>
      </c>
      <c r="E277" s="295" t="s">
        <v>6</v>
      </c>
      <c r="F277" s="246" t="s">
        <v>6</v>
      </c>
      <c r="G277" s="295" t="s">
        <v>6</v>
      </c>
      <c r="H277" s="250" t="s">
        <v>6</v>
      </c>
      <c r="I277" s="252"/>
      <c r="J277" s="253">
        <v>30392</v>
      </c>
      <c r="K277" s="1"/>
      <c r="L277" s="358"/>
      <c r="M277" s="358"/>
    </row>
    <row r="278" spans="1:13" x14ac:dyDescent="0.35">
      <c r="A278" s="292"/>
      <c r="B278" s="324" t="s">
        <v>77</v>
      </c>
      <c r="C278" s="329">
        <v>100</v>
      </c>
      <c r="D278" s="330">
        <v>303.92</v>
      </c>
      <c r="E278" s="257">
        <v>30392</v>
      </c>
      <c r="F278" s="255"/>
      <c r="G278" s="255"/>
      <c r="H278" s="255"/>
      <c r="I278" s="255"/>
      <c r="J278" s="255"/>
      <c r="K278" s="1"/>
      <c r="L278" s="358"/>
      <c r="M278" s="358"/>
    </row>
    <row r="279" spans="1:13" x14ac:dyDescent="0.35">
      <c r="A279" s="292"/>
      <c r="B279" s="295" t="s">
        <v>51</v>
      </c>
      <c r="C279" s="255"/>
      <c r="D279" s="255"/>
      <c r="E279" s="255"/>
      <c r="F279" s="255"/>
      <c r="G279" s="255"/>
      <c r="H279" s="255"/>
      <c r="I279" s="255"/>
      <c r="J279" s="255"/>
      <c r="K279" s="1"/>
      <c r="L279" s="358"/>
      <c r="M279" s="358"/>
    </row>
    <row r="280" spans="1:13" x14ac:dyDescent="0.35">
      <c r="A280" s="292"/>
      <c r="B280" s="295" t="s">
        <v>59</v>
      </c>
      <c r="C280" s="257">
        <v>30392</v>
      </c>
      <c r="D280" s="258" t="s">
        <v>60</v>
      </c>
      <c r="E280" s="255"/>
      <c r="F280" s="255"/>
      <c r="G280" s="255"/>
      <c r="H280" s="255"/>
      <c r="I280" s="255"/>
      <c r="J280" s="255"/>
      <c r="K280" s="1"/>
      <c r="L280" s="358"/>
      <c r="M280" s="358"/>
    </row>
    <row r="281" spans="1:13" x14ac:dyDescent="0.35">
      <c r="A281" s="295" t="s">
        <v>6</v>
      </c>
      <c r="B281" s="246" t="s">
        <v>78</v>
      </c>
      <c r="C281" s="246" t="s">
        <v>6</v>
      </c>
      <c r="D281" s="295" t="s">
        <v>6</v>
      </c>
      <c r="E281" s="295" t="s">
        <v>6</v>
      </c>
      <c r="F281" s="246" t="s">
        <v>6</v>
      </c>
      <c r="G281" s="295" t="s">
        <v>6</v>
      </c>
      <c r="H281" s="250" t="s">
        <v>6</v>
      </c>
      <c r="I281" s="252"/>
      <c r="J281" s="253">
        <v>29412</v>
      </c>
      <c r="K281" s="1"/>
      <c r="L281" s="358"/>
      <c r="M281" s="358"/>
    </row>
    <row r="282" spans="1:13" x14ac:dyDescent="0.35">
      <c r="A282" s="292"/>
      <c r="B282" s="324" t="s">
        <v>79</v>
      </c>
      <c r="C282" s="329">
        <v>100</v>
      </c>
      <c r="D282" s="330">
        <v>294.12</v>
      </c>
      <c r="E282" s="257">
        <v>29412</v>
      </c>
      <c r="F282" s="255"/>
      <c r="G282" s="255"/>
      <c r="H282" s="255"/>
      <c r="I282" s="255"/>
      <c r="J282" s="255"/>
      <c r="K282" s="1"/>
      <c r="L282" s="358"/>
      <c r="M282" s="358"/>
    </row>
    <row r="283" spans="1:13" x14ac:dyDescent="0.35">
      <c r="A283" s="292"/>
      <c r="B283" s="295" t="s">
        <v>51</v>
      </c>
      <c r="C283" s="255"/>
      <c r="D283" s="255"/>
      <c r="E283" s="255"/>
      <c r="F283" s="255"/>
      <c r="G283" s="255"/>
      <c r="H283" s="255"/>
      <c r="I283" s="255"/>
      <c r="J283" s="255"/>
      <c r="K283" s="1"/>
      <c r="L283" s="358"/>
      <c r="M283" s="358"/>
    </row>
    <row r="284" spans="1:13" x14ac:dyDescent="0.35">
      <c r="A284" s="292"/>
      <c r="B284" s="295" t="s">
        <v>59</v>
      </c>
      <c r="C284" s="257">
        <v>29412</v>
      </c>
      <c r="D284" s="258" t="s">
        <v>60</v>
      </c>
      <c r="E284" s="255"/>
      <c r="F284" s="255"/>
      <c r="G284" s="255"/>
      <c r="H284" s="255"/>
      <c r="I284" s="255"/>
      <c r="J284" s="255"/>
      <c r="K284" s="1"/>
      <c r="L284" s="358"/>
      <c r="M284" s="358"/>
    </row>
    <row r="285" spans="1:13" x14ac:dyDescent="0.35">
      <c r="A285" s="295" t="s">
        <v>6</v>
      </c>
      <c r="B285" s="246" t="s">
        <v>61</v>
      </c>
      <c r="C285" s="246" t="s">
        <v>6</v>
      </c>
      <c r="D285" s="295" t="s">
        <v>6</v>
      </c>
      <c r="E285" s="295" t="s">
        <v>6</v>
      </c>
      <c r="F285" s="246" t="s">
        <v>6</v>
      </c>
      <c r="G285" s="295" t="s">
        <v>6</v>
      </c>
      <c r="H285" s="250" t="s">
        <v>6</v>
      </c>
      <c r="I285" s="252"/>
      <c r="J285" s="253">
        <v>1196</v>
      </c>
      <c r="K285" s="1"/>
      <c r="L285" s="358"/>
      <c r="M285" s="358"/>
    </row>
    <row r="286" spans="1:13" ht="48" x14ac:dyDescent="0.35">
      <c r="A286" s="293"/>
      <c r="B286" s="254" t="s">
        <v>1000</v>
      </c>
      <c r="C286" s="255"/>
      <c r="D286" s="255"/>
      <c r="E286" s="255"/>
      <c r="F286" s="255"/>
      <c r="G286" s="255"/>
      <c r="H286" s="255"/>
      <c r="I286" s="255"/>
      <c r="J286" s="255"/>
      <c r="K286" s="1"/>
      <c r="L286" s="358"/>
      <c r="M286" s="358"/>
    </row>
    <row r="287" spans="1:13" x14ac:dyDescent="0.35">
      <c r="A287" s="46">
        <v>43404</v>
      </c>
      <c r="B287" s="212" t="s">
        <v>963</v>
      </c>
      <c r="C287" s="212" t="s">
        <v>6</v>
      </c>
      <c r="D287" s="296" t="s">
        <v>6</v>
      </c>
      <c r="E287" s="296" t="s">
        <v>6</v>
      </c>
      <c r="F287" s="212" t="s">
        <v>6</v>
      </c>
      <c r="G287" s="212" t="s">
        <v>51</v>
      </c>
      <c r="H287" s="205" t="s">
        <v>527</v>
      </c>
      <c r="I287" s="50">
        <v>310000</v>
      </c>
      <c r="J287" s="216"/>
      <c r="K287" s="1"/>
      <c r="L287" s="358"/>
      <c r="M287" s="358"/>
    </row>
    <row r="288" spans="1:13" x14ac:dyDescent="0.35">
      <c r="A288" s="46"/>
      <c r="B288" s="296" t="s">
        <v>53</v>
      </c>
      <c r="C288" s="296" t="s">
        <v>1001</v>
      </c>
      <c r="D288" s="205" t="s">
        <v>311</v>
      </c>
      <c r="E288" s="239">
        <v>310000</v>
      </c>
      <c r="F288" s="240" t="s">
        <v>56</v>
      </c>
      <c r="G288" s="52"/>
      <c r="H288" s="52"/>
      <c r="I288" s="52"/>
      <c r="J288" s="52"/>
      <c r="K288" s="1"/>
      <c r="L288" s="358"/>
      <c r="M288" s="358"/>
    </row>
    <row r="289" spans="1:13" x14ac:dyDescent="0.35">
      <c r="A289" s="296" t="s">
        <v>6</v>
      </c>
      <c r="B289" s="212" t="s">
        <v>76</v>
      </c>
      <c r="C289" s="212" t="s">
        <v>6</v>
      </c>
      <c r="D289" s="296" t="s">
        <v>6</v>
      </c>
      <c r="E289" s="296" t="s">
        <v>6</v>
      </c>
      <c r="F289" s="212" t="s">
        <v>6</v>
      </c>
      <c r="G289" s="296" t="s">
        <v>6</v>
      </c>
      <c r="H289" s="205" t="s">
        <v>6</v>
      </c>
      <c r="I289" s="216"/>
      <c r="J289" s="232">
        <v>303922</v>
      </c>
      <c r="K289" s="1"/>
      <c r="L289" s="358"/>
      <c r="M289" s="358"/>
    </row>
    <row r="290" spans="1:13" x14ac:dyDescent="0.35">
      <c r="A290" s="46"/>
      <c r="B290" s="320" t="s">
        <v>77</v>
      </c>
      <c r="C290" s="321">
        <v>1000</v>
      </c>
      <c r="D290" s="49">
        <v>303.92</v>
      </c>
      <c r="E290" s="239">
        <v>303922</v>
      </c>
      <c r="F290" s="52"/>
      <c r="G290" s="52"/>
      <c r="H290" s="52"/>
      <c r="I290" s="52"/>
      <c r="J290" s="52"/>
      <c r="K290" s="1"/>
      <c r="L290" s="358"/>
      <c r="M290" s="358"/>
    </row>
    <row r="291" spans="1:13" x14ac:dyDescent="0.35">
      <c r="A291" s="46"/>
      <c r="B291" s="296" t="s">
        <v>51</v>
      </c>
      <c r="C291" s="52"/>
      <c r="D291" s="52"/>
      <c r="E291" s="52"/>
      <c r="F291" s="52"/>
      <c r="G291" s="52"/>
      <c r="H291" s="52"/>
      <c r="I291" s="52"/>
      <c r="J291" s="52"/>
      <c r="K291" s="1"/>
      <c r="L291" s="358"/>
      <c r="M291" s="358"/>
    </row>
    <row r="292" spans="1:13" x14ac:dyDescent="0.35">
      <c r="A292" s="46"/>
      <c r="B292" s="296" t="s">
        <v>59</v>
      </c>
      <c r="C292" s="239">
        <v>303922</v>
      </c>
      <c r="D292" s="240" t="s">
        <v>60</v>
      </c>
      <c r="E292" s="52"/>
      <c r="F292" s="52"/>
      <c r="G292" s="52"/>
      <c r="H292" s="52"/>
      <c r="I292" s="52"/>
      <c r="J292" s="52"/>
      <c r="K292" s="1"/>
      <c r="L292" s="358"/>
      <c r="M292" s="358"/>
    </row>
    <row r="293" spans="1:13" x14ac:dyDescent="0.35">
      <c r="A293" s="296" t="s">
        <v>6</v>
      </c>
      <c r="B293" s="212" t="s">
        <v>61</v>
      </c>
      <c r="C293" s="212" t="s">
        <v>6</v>
      </c>
      <c r="D293" s="296" t="s">
        <v>6</v>
      </c>
      <c r="E293" s="296" t="s">
        <v>6</v>
      </c>
      <c r="F293" s="212" t="s">
        <v>6</v>
      </c>
      <c r="G293" s="296" t="s">
        <v>6</v>
      </c>
      <c r="H293" s="205" t="s">
        <v>6</v>
      </c>
      <c r="I293" s="216"/>
      <c r="J293" s="232">
        <v>6078</v>
      </c>
      <c r="K293" s="1"/>
      <c r="L293" s="358"/>
      <c r="M293" s="358"/>
    </row>
    <row r="294" spans="1:13" ht="36" x14ac:dyDescent="0.35">
      <c r="A294" s="275"/>
      <c r="B294" s="233" t="s">
        <v>1002</v>
      </c>
      <c r="C294" s="52"/>
      <c r="D294" s="52"/>
      <c r="E294" s="52"/>
      <c r="F294" s="52"/>
      <c r="G294" s="52"/>
      <c r="H294" s="52"/>
      <c r="I294" s="52"/>
      <c r="J294" s="52"/>
      <c r="K294" s="1"/>
      <c r="L294" s="358"/>
      <c r="M294" s="358"/>
    </row>
    <row r="295" spans="1:13" x14ac:dyDescent="0.35">
      <c r="A295" s="46">
        <v>43404</v>
      </c>
      <c r="B295" s="212" t="s">
        <v>964</v>
      </c>
      <c r="C295" s="212" t="s">
        <v>6</v>
      </c>
      <c r="D295" s="296" t="s">
        <v>6</v>
      </c>
      <c r="E295" s="296" t="s">
        <v>6</v>
      </c>
      <c r="F295" s="212" t="s">
        <v>6</v>
      </c>
      <c r="G295" s="212" t="s">
        <v>51</v>
      </c>
      <c r="H295" s="205" t="s">
        <v>531</v>
      </c>
      <c r="I295" s="50">
        <v>42500</v>
      </c>
      <c r="J295" s="216"/>
      <c r="K295" s="1"/>
      <c r="L295" s="358"/>
      <c r="M295" s="358"/>
    </row>
    <row r="296" spans="1:13" x14ac:dyDescent="0.35">
      <c r="A296" s="46"/>
      <c r="B296" s="296" t="s">
        <v>53</v>
      </c>
      <c r="C296" s="296" t="s">
        <v>1003</v>
      </c>
      <c r="D296" s="205" t="s">
        <v>311</v>
      </c>
      <c r="E296" s="239">
        <v>42500</v>
      </c>
      <c r="F296" s="240" t="s">
        <v>56</v>
      </c>
      <c r="G296" s="52"/>
      <c r="H296" s="52"/>
      <c r="I296" s="52"/>
      <c r="J296" s="52"/>
      <c r="K296" s="1"/>
      <c r="L296" s="358"/>
      <c r="M296" s="358"/>
    </row>
    <row r="297" spans="1:13" x14ac:dyDescent="0.35">
      <c r="A297" s="296" t="s">
        <v>6</v>
      </c>
      <c r="B297" s="212" t="s">
        <v>84</v>
      </c>
      <c r="C297" s="212" t="s">
        <v>6</v>
      </c>
      <c r="D297" s="296" t="s">
        <v>6</v>
      </c>
      <c r="E297" s="296" t="s">
        <v>6</v>
      </c>
      <c r="F297" s="212" t="s">
        <v>6</v>
      </c>
      <c r="G297" s="296" t="s">
        <v>6</v>
      </c>
      <c r="H297" s="205" t="s">
        <v>6</v>
      </c>
      <c r="I297" s="216"/>
      <c r="J297" s="232">
        <v>15882</v>
      </c>
      <c r="K297" s="1"/>
      <c r="L297" s="358"/>
      <c r="M297" s="358"/>
    </row>
    <row r="298" spans="1:13" x14ac:dyDescent="0.35">
      <c r="A298" s="46"/>
      <c r="B298" s="320" t="s">
        <v>85</v>
      </c>
      <c r="C298" s="321">
        <v>12</v>
      </c>
      <c r="D298" s="49">
        <f>1323.5/5</f>
        <v>264.7</v>
      </c>
      <c r="E298" s="239">
        <v>15882</v>
      </c>
      <c r="F298" s="52"/>
      <c r="G298" s="52"/>
      <c r="H298" s="52"/>
      <c r="I298" s="52"/>
      <c r="J298" s="52"/>
      <c r="K298" s="1"/>
      <c r="L298" s="358"/>
      <c r="M298" s="358"/>
    </row>
    <row r="299" spans="1:13" x14ac:dyDescent="0.35">
      <c r="A299" s="46"/>
      <c r="B299" s="296" t="s">
        <v>51</v>
      </c>
      <c r="C299" s="52"/>
      <c r="D299" s="52"/>
      <c r="E299" s="52"/>
      <c r="F299" s="52"/>
      <c r="G299" s="52"/>
      <c r="H299" s="52"/>
      <c r="I299" s="52"/>
      <c r="J299" s="52"/>
      <c r="K299" s="1"/>
      <c r="L299" s="358"/>
      <c r="M299" s="358"/>
    </row>
    <row r="300" spans="1:13" x14ac:dyDescent="0.35">
      <c r="A300" s="46"/>
      <c r="B300" s="296" t="s">
        <v>59</v>
      </c>
      <c r="C300" s="239">
        <v>15882</v>
      </c>
      <c r="D300" s="240" t="s">
        <v>60</v>
      </c>
      <c r="E300" s="52"/>
      <c r="F300" s="52"/>
      <c r="G300" s="52"/>
      <c r="H300" s="52"/>
      <c r="I300" s="52"/>
      <c r="J300" s="52"/>
      <c r="K300" s="1"/>
      <c r="L300" s="358"/>
      <c r="M300" s="358"/>
    </row>
    <row r="301" spans="1:13" x14ac:dyDescent="0.35">
      <c r="A301" s="296" t="s">
        <v>6</v>
      </c>
      <c r="B301" s="212" t="s">
        <v>257</v>
      </c>
      <c r="C301" s="212" t="s">
        <v>6</v>
      </c>
      <c r="D301" s="296" t="s">
        <v>6</v>
      </c>
      <c r="E301" s="296" t="s">
        <v>6</v>
      </c>
      <c r="F301" s="212" t="s">
        <v>6</v>
      </c>
      <c r="G301" s="296" t="s">
        <v>6</v>
      </c>
      <c r="H301" s="205" t="s">
        <v>6</v>
      </c>
      <c r="I301" s="216"/>
      <c r="J301" s="232">
        <v>25784</v>
      </c>
      <c r="K301" s="1"/>
      <c r="L301" s="358"/>
      <c r="M301" s="358"/>
    </row>
    <row r="302" spans="1:13" x14ac:dyDescent="0.35">
      <c r="A302" s="46"/>
      <c r="B302" s="320" t="s">
        <v>258</v>
      </c>
      <c r="C302" s="327">
        <v>5</v>
      </c>
      <c r="D302" s="328">
        <f>5156.8/20</f>
        <v>257.84000000000003</v>
      </c>
      <c r="E302" s="239">
        <v>25784</v>
      </c>
      <c r="F302" s="52"/>
      <c r="G302" s="52"/>
      <c r="H302" s="52"/>
      <c r="I302" s="52"/>
      <c r="J302" s="52"/>
      <c r="K302" s="1"/>
      <c r="L302" s="358"/>
      <c r="M302" s="358"/>
    </row>
    <row r="303" spans="1:13" x14ac:dyDescent="0.35">
      <c r="A303" s="46"/>
      <c r="B303" s="296" t="s">
        <v>51</v>
      </c>
      <c r="C303" s="52"/>
      <c r="D303" s="52"/>
      <c r="E303" s="52"/>
      <c r="F303" s="52"/>
      <c r="G303" s="52"/>
      <c r="H303" s="52"/>
      <c r="I303" s="52"/>
      <c r="J303" s="52"/>
      <c r="K303" s="1"/>
      <c r="L303" s="358"/>
      <c r="M303" s="358"/>
    </row>
    <row r="304" spans="1:13" x14ac:dyDescent="0.35">
      <c r="A304" s="46"/>
      <c r="B304" s="296" t="s">
        <v>59</v>
      </c>
      <c r="C304" s="239">
        <v>25784</v>
      </c>
      <c r="D304" s="240" t="s">
        <v>60</v>
      </c>
      <c r="E304" s="52"/>
      <c r="F304" s="52"/>
      <c r="G304" s="52"/>
      <c r="H304" s="52"/>
      <c r="I304" s="52"/>
      <c r="J304" s="52"/>
      <c r="K304" s="1"/>
      <c r="L304" s="358"/>
      <c r="M304" s="358"/>
    </row>
    <row r="305" spans="1:13" x14ac:dyDescent="0.35">
      <c r="A305" s="296" t="s">
        <v>6</v>
      </c>
      <c r="B305" s="212" t="s">
        <v>61</v>
      </c>
      <c r="C305" s="212" t="s">
        <v>6</v>
      </c>
      <c r="D305" s="296" t="s">
        <v>6</v>
      </c>
      <c r="E305" s="296" t="s">
        <v>6</v>
      </c>
      <c r="F305" s="212" t="s">
        <v>6</v>
      </c>
      <c r="G305" s="296" t="s">
        <v>6</v>
      </c>
      <c r="H305" s="205" t="s">
        <v>6</v>
      </c>
      <c r="I305" s="216"/>
      <c r="J305" s="232">
        <v>834</v>
      </c>
      <c r="K305" s="1"/>
      <c r="L305" s="358"/>
      <c r="M305" s="358"/>
    </row>
    <row r="306" spans="1:13" ht="36" x14ac:dyDescent="0.35">
      <c r="A306" s="275"/>
      <c r="B306" s="233" t="s">
        <v>1004</v>
      </c>
      <c r="C306" s="52"/>
      <c r="D306" s="52"/>
      <c r="E306" s="52"/>
      <c r="F306" s="52"/>
      <c r="G306" s="52"/>
      <c r="H306" s="52"/>
      <c r="I306" s="52"/>
      <c r="J306" s="52"/>
      <c r="K306" s="1"/>
      <c r="L306" s="358"/>
      <c r="M306" s="358"/>
    </row>
    <row r="307" spans="1:13" x14ac:dyDescent="0.35">
      <c r="A307" s="292">
        <v>43404</v>
      </c>
      <c r="B307" s="246" t="s">
        <v>965</v>
      </c>
      <c r="C307" s="246" t="s">
        <v>6</v>
      </c>
      <c r="D307" s="295" t="s">
        <v>6</v>
      </c>
      <c r="E307" s="295" t="s">
        <v>6</v>
      </c>
      <c r="F307" s="246" t="s">
        <v>6</v>
      </c>
      <c r="G307" s="246" t="s">
        <v>51</v>
      </c>
      <c r="H307" s="250" t="s">
        <v>536</v>
      </c>
      <c r="I307" s="251">
        <v>39100</v>
      </c>
      <c r="J307" s="252"/>
      <c r="K307" s="1"/>
      <c r="L307" s="358"/>
      <c r="M307" s="358"/>
    </row>
    <row r="308" spans="1:13" x14ac:dyDescent="0.35">
      <c r="A308" s="292"/>
      <c r="B308" s="295" t="s">
        <v>53</v>
      </c>
      <c r="C308" s="295" t="s">
        <v>1005</v>
      </c>
      <c r="D308" s="250" t="s">
        <v>311</v>
      </c>
      <c r="E308" s="257">
        <v>39100</v>
      </c>
      <c r="F308" s="258" t="s">
        <v>56</v>
      </c>
      <c r="G308" s="255"/>
      <c r="H308" s="255"/>
      <c r="I308" s="255"/>
      <c r="J308" s="255"/>
      <c r="K308" s="1"/>
      <c r="L308" s="358"/>
      <c r="M308" s="358"/>
    </row>
    <row r="309" spans="1:13" x14ac:dyDescent="0.35">
      <c r="A309" s="295" t="s">
        <v>6</v>
      </c>
      <c r="B309" s="246" t="s">
        <v>76</v>
      </c>
      <c r="C309" s="246" t="s">
        <v>6</v>
      </c>
      <c r="D309" s="295" t="s">
        <v>6</v>
      </c>
      <c r="E309" s="295" t="s">
        <v>6</v>
      </c>
      <c r="F309" s="246" t="s">
        <v>6</v>
      </c>
      <c r="G309" s="295" t="s">
        <v>6</v>
      </c>
      <c r="H309" s="250" t="s">
        <v>6</v>
      </c>
      <c r="I309" s="252"/>
      <c r="J309" s="253">
        <v>11765</v>
      </c>
      <c r="K309" s="1"/>
      <c r="L309" s="358"/>
      <c r="M309" s="358"/>
    </row>
    <row r="310" spans="1:13" x14ac:dyDescent="0.35">
      <c r="A310" s="292"/>
      <c r="B310" s="324" t="s">
        <v>77</v>
      </c>
      <c r="C310" s="329">
        <v>40</v>
      </c>
      <c r="D310" s="330">
        <v>294.13</v>
      </c>
      <c r="E310" s="257">
        <v>11765</v>
      </c>
      <c r="F310" s="255"/>
      <c r="G310" s="255"/>
      <c r="H310" s="255"/>
      <c r="I310" s="255"/>
      <c r="J310" s="255"/>
      <c r="K310" s="1"/>
      <c r="L310" s="358"/>
      <c r="M310" s="358"/>
    </row>
    <row r="311" spans="1:13" x14ac:dyDescent="0.35">
      <c r="A311" s="292"/>
      <c r="B311" s="295" t="s">
        <v>51</v>
      </c>
      <c r="C311" s="255"/>
      <c r="D311" s="255"/>
      <c r="E311" s="255"/>
      <c r="F311" s="255"/>
      <c r="G311" s="255"/>
      <c r="H311" s="255"/>
      <c r="I311" s="255"/>
      <c r="J311" s="255"/>
      <c r="K311" s="1"/>
      <c r="L311" s="358"/>
      <c r="M311" s="358"/>
    </row>
    <row r="312" spans="1:13" x14ac:dyDescent="0.35">
      <c r="A312" s="292"/>
      <c r="B312" s="295" t="s">
        <v>59</v>
      </c>
      <c r="C312" s="257">
        <v>11765</v>
      </c>
      <c r="D312" s="258" t="s">
        <v>60</v>
      </c>
      <c r="E312" s="255"/>
      <c r="F312" s="255"/>
      <c r="G312" s="255"/>
      <c r="H312" s="255"/>
      <c r="I312" s="255"/>
      <c r="J312" s="255"/>
      <c r="K312" s="1"/>
      <c r="L312" s="358"/>
      <c r="M312" s="358"/>
    </row>
    <row r="313" spans="1:13" x14ac:dyDescent="0.35">
      <c r="A313" s="295" t="s">
        <v>6</v>
      </c>
      <c r="B313" s="246" t="s">
        <v>78</v>
      </c>
      <c r="C313" s="246" t="s">
        <v>6</v>
      </c>
      <c r="D313" s="295" t="s">
        <v>6</v>
      </c>
      <c r="E313" s="295" t="s">
        <v>6</v>
      </c>
      <c r="F313" s="246" t="s">
        <v>6</v>
      </c>
      <c r="G313" s="295" t="s">
        <v>6</v>
      </c>
      <c r="H313" s="250" t="s">
        <v>6</v>
      </c>
      <c r="I313" s="252"/>
      <c r="J313" s="253">
        <v>11373</v>
      </c>
      <c r="K313" s="1"/>
      <c r="L313" s="358"/>
      <c r="M313" s="358"/>
    </row>
    <row r="314" spans="1:13" x14ac:dyDescent="0.35">
      <c r="A314" s="292"/>
      <c r="B314" s="324" t="s">
        <v>79</v>
      </c>
      <c r="C314" s="329">
        <v>40</v>
      </c>
      <c r="D314" s="330">
        <v>284.33</v>
      </c>
      <c r="E314" s="257">
        <v>11373</v>
      </c>
      <c r="F314" s="255"/>
      <c r="G314" s="255"/>
      <c r="H314" s="255"/>
      <c r="I314" s="255"/>
      <c r="J314" s="255"/>
      <c r="K314" s="1"/>
      <c r="L314" s="358"/>
      <c r="M314" s="358"/>
    </row>
    <row r="315" spans="1:13" x14ac:dyDescent="0.35">
      <c r="A315" s="292"/>
      <c r="B315" s="295" t="s">
        <v>51</v>
      </c>
      <c r="C315" s="255"/>
      <c r="D315" s="255"/>
      <c r="E315" s="255"/>
      <c r="F315" s="255"/>
      <c r="G315" s="255"/>
      <c r="H315" s="255"/>
      <c r="I315" s="255"/>
      <c r="J315" s="255"/>
      <c r="K315" s="1"/>
      <c r="L315" s="358"/>
      <c r="M315" s="358"/>
    </row>
    <row r="316" spans="1:13" x14ac:dyDescent="0.35">
      <c r="A316" s="292"/>
      <c r="B316" s="295" t="s">
        <v>59</v>
      </c>
      <c r="C316" s="257">
        <v>11373</v>
      </c>
      <c r="D316" s="258" t="s">
        <v>60</v>
      </c>
      <c r="E316" s="255"/>
      <c r="F316" s="255"/>
      <c r="G316" s="255"/>
      <c r="H316" s="255"/>
      <c r="I316" s="255"/>
      <c r="J316" s="255"/>
      <c r="K316" s="1"/>
      <c r="L316" s="358"/>
      <c r="M316" s="358"/>
    </row>
    <row r="317" spans="1:13" x14ac:dyDescent="0.35">
      <c r="A317" s="295" t="s">
        <v>6</v>
      </c>
      <c r="B317" s="246" t="s">
        <v>293</v>
      </c>
      <c r="C317" s="246" t="s">
        <v>6</v>
      </c>
      <c r="D317" s="295" t="s">
        <v>6</v>
      </c>
      <c r="E317" s="295" t="s">
        <v>6</v>
      </c>
      <c r="F317" s="246" t="s">
        <v>6</v>
      </c>
      <c r="G317" s="295" t="s">
        <v>6</v>
      </c>
      <c r="H317" s="250" t="s">
        <v>6</v>
      </c>
      <c r="I317" s="252"/>
      <c r="J317" s="253">
        <v>6176</v>
      </c>
      <c r="K317" s="1"/>
      <c r="L317" s="358"/>
      <c r="M317" s="358"/>
    </row>
    <row r="318" spans="1:13" x14ac:dyDescent="0.35">
      <c r="A318" s="292"/>
      <c r="B318" s="324" t="s">
        <v>294</v>
      </c>
      <c r="C318" s="329">
        <v>20</v>
      </c>
      <c r="D318" s="330">
        <v>308.8</v>
      </c>
      <c r="E318" s="257">
        <v>6176</v>
      </c>
      <c r="F318" s="255"/>
      <c r="G318" s="255"/>
      <c r="H318" s="255"/>
      <c r="I318" s="255"/>
      <c r="J318" s="255"/>
      <c r="K318" s="1"/>
      <c r="L318" s="358"/>
      <c r="M318" s="358"/>
    </row>
    <row r="319" spans="1:13" x14ac:dyDescent="0.35">
      <c r="A319" s="292"/>
      <c r="B319" s="295" t="s">
        <v>51</v>
      </c>
      <c r="C319" s="255"/>
      <c r="D319" s="255"/>
      <c r="E319" s="255"/>
      <c r="F319" s="255"/>
      <c r="G319" s="255"/>
      <c r="H319" s="255"/>
      <c r="I319" s="255"/>
      <c r="J319" s="255"/>
      <c r="K319" s="1"/>
      <c r="L319" s="358"/>
      <c r="M319" s="358"/>
    </row>
    <row r="320" spans="1:13" x14ac:dyDescent="0.35">
      <c r="A320" s="292"/>
      <c r="B320" s="295" t="s">
        <v>59</v>
      </c>
      <c r="C320" s="257">
        <v>6176</v>
      </c>
      <c r="D320" s="258" t="s">
        <v>60</v>
      </c>
      <c r="E320" s="255"/>
      <c r="F320" s="255"/>
      <c r="G320" s="255"/>
      <c r="H320" s="255"/>
      <c r="I320" s="255"/>
      <c r="J320" s="255"/>
      <c r="K320" s="1"/>
      <c r="L320" s="358"/>
      <c r="M320" s="358"/>
    </row>
    <row r="321" spans="1:13" x14ac:dyDescent="0.35">
      <c r="A321" s="295" t="s">
        <v>6</v>
      </c>
      <c r="B321" s="246" t="s">
        <v>291</v>
      </c>
      <c r="C321" s="246" t="s">
        <v>6</v>
      </c>
      <c r="D321" s="295" t="s">
        <v>6</v>
      </c>
      <c r="E321" s="295" t="s">
        <v>6</v>
      </c>
      <c r="F321" s="246" t="s">
        <v>6</v>
      </c>
      <c r="G321" s="295" t="s">
        <v>6</v>
      </c>
      <c r="H321" s="250" t="s">
        <v>6</v>
      </c>
      <c r="I321" s="252"/>
      <c r="J321" s="253">
        <v>4706</v>
      </c>
      <c r="K321" s="1"/>
      <c r="L321" s="358"/>
      <c r="M321" s="358"/>
    </row>
    <row r="322" spans="1:13" x14ac:dyDescent="0.35">
      <c r="A322" s="292"/>
      <c r="B322" s="324" t="s">
        <v>292</v>
      </c>
      <c r="C322" s="329">
        <v>4</v>
      </c>
      <c r="D322" s="330">
        <v>1176.5</v>
      </c>
      <c r="E322" s="257">
        <v>4706</v>
      </c>
      <c r="F322" s="255"/>
      <c r="G322" s="255"/>
      <c r="H322" s="255"/>
      <c r="I322" s="255"/>
      <c r="J322" s="255"/>
      <c r="K322" s="1"/>
      <c r="L322" s="358"/>
      <c r="M322" s="358"/>
    </row>
    <row r="323" spans="1:13" x14ac:dyDescent="0.35">
      <c r="A323" s="292"/>
      <c r="B323" s="295" t="s">
        <v>51</v>
      </c>
      <c r="C323" s="255"/>
      <c r="D323" s="255"/>
      <c r="E323" s="255"/>
      <c r="F323" s="255"/>
      <c r="G323" s="255"/>
      <c r="H323" s="255"/>
      <c r="I323" s="255"/>
      <c r="J323" s="255"/>
      <c r="K323" s="1"/>
      <c r="L323" s="358"/>
      <c r="M323" s="358"/>
    </row>
    <row r="324" spans="1:13" x14ac:dyDescent="0.35">
      <c r="A324" s="292"/>
      <c r="B324" s="295" t="s">
        <v>59</v>
      </c>
      <c r="C324" s="257">
        <v>4706</v>
      </c>
      <c r="D324" s="258" t="s">
        <v>60</v>
      </c>
      <c r="E324" s="255"/>
      <c r="F324" s="255"/>
      <c r="G324" s="255"/>
      <c r="H324" s="255"/>
      <c r="I324" s="255"/>
      <c r="J324" s="255"/>
      <c r="K324" s="1"/>
      <c r="L324" s="358"/>
      <c r="M324" s="358"/>
    </row>
    <row r="325" spans="1:13" x14ac:dyDescent="0.35">
      <c r="A325" s="295" t="s">
        <v>6</v>
      </c>
      <c r="B325" s="246" t="s">
        <v>168</v>
      </c>
      <c r="C325" s="246" t="s">
        <v>6</v>
      </c>
      <c r="D325" s="295" t="s">
        <v>6</v>
      </c>
      <c r="E325" s="295" t="s">
        <v>6</v>
      </c>
      <c r="F325" s="246" t="s">
        <v>6</v>
      </c>
      <c r="G325" s="295" t="s">
        <v>6</v>
      </c>
      <c r="H325" s="250" t="s">
        <v>6</v>
      </c>
      <c r="I325" s="252"/>
      <c r="J325" s="253">
        <v>4314</v>
      </c>
      <c r="K325" s="1"/>
      <c r="L325" s="358"/>
      <c r="M325" s="358"/>
    </row>
    <row r="326" spans="1:13" x14ac:dyDescent="0.35">
      <c r="A326" s="292"/>
      <c r="B326" s="324" t="s">
        <v>169</v>
      </c>
      <c r="C326" s="329">
        <v>10</v>
      </c>
      <c r="D326" s="330">
        <v>431.4</v>
      </c>
      <c r="E326" s="257">
        <v>4314</v>
      </c>
      <c r="F326" s="255"/>
      <c r="G326" s="255"/>
      <c r="H326" s="255"/>
      <c r="I326" s="255"/>
      <c r="J326" s="255"/>
      <c r="K326" s="1"/>
      <c r="L326" s="358"/>
      <c r="M326" s="358"/>
    </row>
    <row r="327" spans="1:13" x14ac:dyDescent="0.35">
      <c r="A327" s="292"/>
      <c r="B327" s="295" t="s">
        <v>51</v>
      </c>
      <c r="C327" s="255"/>
      <c r="D327" s="255"/>
      <c r="E327" s="255"/>
      <c r="F327" s="255"/>
      <c r="G327" s="255"/>
      <c r="H327" s="255"/>
      <c r="I327" s="255"/>
      <c r="J327" s="255"/>
      <c r="K327" s="1"/>
      <c r="L327" s="358"/>
      <c r="M327" s="358"/>
    </row>
    <row r="328" spans="1:13" x14ac:dyDescent="0.35">
      <c r="A328" s="292"/>
      <c r="B328" s="295" t="s">
        <v>59</v>
      </c>
      <c r="C328" s="257">
        <v>4314</v>
      </c>
      <c r="D328" s="258" t="s">
        <v>60</v>
      </c>
      <c r="E328" s="255"/>
      <c r="F328" s="255"/>
      <c r="G328" s="255"/>
      <c r="H328" s="255"/>
      <c r="I328" s="255"/>
      <c r="J328" s="255"/>
      <c r="K328" s="1"/>
      <c r="L328" s="358"/>
      <c r="M328" s="358"/>
    </row>
    <row r="329" spans="1:13" x14ac:dyDescent="0.35">
      <c r="A329" s="295" t="s">
        <v>6</v>
      </c>
      <c r="B329" s="246" t="s">
        <v>61</v>
      </c>
      <c r="C329" s="246" t="s">
        <v>6</v>
      </c>
      <c r="D329" s="295" t="s">
        <v>6</v>
      </c>
      <c r="E329" s="295" t="s">
        <v>6</v>
      </c>
      <c r="F329" s="246" t="s">
        <v>6</v>
      </c>
      <c r="G329" s="295" t="s">
        <v>6</v>
      </c>
      <c r="H329" s="250" t="s">
        <v>6</v>
      </c>
      <c r="I329" s="252"/>
      <c r="J329" s="253">
        <v>766</v>
      </c>
      <c r="K329" s="1"/>
      <c r="L329" s="358"/>
      <c r="M329" s="358"/>
    </row>
    <row r="330" spans="1:13" ht="60" x14ac:dyDescent="0.35">
      <c r="A330" s="293"/>
      <c r="B330" s="254" t="s">
        <v>1006</v>
      </c>
      <c r="C330" s="255"/>
      <c r="D330" s="255"/>
      <c r="E330" s="255"/>
      <c r="F330" s="255"/>
      <c r="G330" s="255"/>
      <c r="H330" s="255"/>
      <c r="I330" s="255"/>
      <c r="J330" s="255"/>
      <c r="K330" s="1"/>
      <c r="L330" s="358"/>
      <c r="M330" s="358"/>
    </row>
    <row r="331" spans="1:13" x14ac:dyDescent="0.35">
      <c r="A331" s="292">
        <v>43404</v>
      </c>
      <c r="B331" s="246" t="s">
        <v>175</v>
      </c>
      <c r="C331" s="246" t="s">
        <v>6</v>
      </c>
      <c r="D331" s="295" t="s">
        <v>6</v>
      </c>
      <c r="E331" s="295" t="s">
        <v>6</v>
      </c>
      <c r="F331" s="246" t="s">
        <v>6</v>
      </c>
      <c r="G331" s="246" t="s">
        <v>51</v>
      </c>
      <c r="H331" s="250" t="s">
        <v>540</v>
      </c>
      <c r="I331" s="251">
        <v>456120</v>
      </c>
      <c r="J331" s="252"/>
      <c r="K331" s="255"/>
      <c r="L331" s="358" t="s">
        <v>1011</v>
      </c>
      <c r="M331" s="358"/>
    </row>
    <row r="332" spans="1:13" x14ac:dyDescent="0.35">
      <c r="A332" s="292"/>
      <c r="B332" s="295" t="s">
        <v>53</v>
      </c>
      <c r="C332" s="295" t="s">
        <v>1007</v>
      </c>
      <c r="D332" s="250" t="s">
        <v>311</v>
      </c>
      <c r="E332" s="257">
        <v>456120</v>
      </c>
      <c r="F332" s="258" t="s">
        <v>56</v>
      </c>
      <c r="G332" s="255"/>
      <c r="H332" s="255"/>
      <c r="I332" s="255"/>
      <c r="J332" s="255"/>
      <c r="K332" s="255"/>
      <c r="L332" s="358"/>
      <c r="M332" s="358"/>
    </row>
    <row r="333" spans="1:13" x14ac:dyDescent="0.35">
      <c r="A333" s="295" t="s">
        <v>6</v>
      </c>
      <c r="B333" s="246" t="s">
        <v>189</v>
      </c>
      <c r="C333" s="246" t="s">
        <v>6</v>
      </c>
      <c r="D333" s="295" t="s">
        <v>6</v>
      </c>
      <c r="E333" s="295" t="s">
        <v>6</v>
      </c>
      <c r="F333" s="246" t="s">
        <v>6</v>
      </c>
      <c r="G333" s="295" t="s">
        <v>6</v>
      </c>
      <c r="H333" s="250" t="s">
        <v>6</v>
      </c>
      <c r="I333" s="252"/>
      <c r="J333" s="253">
        <v>336000</v>
      </c>
      <c r="K333" s="255"/>
      <c r="L333" s="358"/>
      <c r="M333" s="358"/>
    </row>
    <row r="334" spans="1:13" x14ac:dyDescent="0.35">
      <c r="A334" s="292"/>
      <c r="B334" s="324" t="s">
        <v>190</v>
      </c>
      <c r="C334" s="325">
        <v>6</v>
      </c>
      <c r="D334" s="326">
        <v>56000</v>
      </c>
      <c r="E334" s="257">
        <v>336000</v>
      </c>
      <c r="F334" s="255"/>
      <c r="G334" s="255"/>
      <c r="H334" s="255"/>
      <c r="I334" s="255"/>
      <c r="J334" s="255"/>
      <c r="K334" s="255"/>
      <c r="L334" s="358"/>
      <c r="M334" s="358"/>
    </row>
    <row r="335" spans="1:13" x14ac:dyDescent="0.35">
      <c r="A335" s="292"/>
      <c r="B335" s="295" t="s">
        <v>51</v>
      </c>
      <c r="C335" s="255"/>
      <c r="D335" s="255"/>
      <c r="E335" s="255"/>
      <c r="F335" s="255"/>
      <c r="G335" s="255"/>
      <c r="H335" s="255"/>
      <c r="I335" s="255"/>
      <c r="J335" s="255"/>
      <c r="K335" s="255"/>
      <c r="L335" s="358"/>
      <c r="M335" s="358"/>
    </row>
    <row r="336" spans="1:13" x14ac:dyDescent="0.35">
      <c r="A336" s="292"/>
      <c r="B336" s="295" t="s">
        <v>59</v>
      </c>
      <c r="C336" s="257">
        <v>336000</v>
      </c>
      <c r="D336" s="258" t="s">
        <v>60</v>
      </c>
      <c r="E336" s="255"/>
      <c r="F336" s="255"/>
      <c r="G336" s="255"/>
      <c r="H336" s="255"/>
      <c r="I336" s="255"/>
      <c r="J336" s="255"/>
      <c r="K336" s="255"/>
      <c r="L336" s="358"/>
      <c r="M336" s="358"/>
    </row>
    <row r="337" spans="1:13" x14ac:dyDescent="0.35">
      <c r="A337" s="295" t="s">
        <v>6</v>
      </c>
      <c r="B337" s="246" t="s">
        <v>70</v>
      </c>
      <c r="C337" s="246" t="s">
        <v>6</v>
      </c>
      <c r="D337" s="295" t="s">
        <v>6</v>
      </c>
      <c r="E337" s="295" t="s">
        <v>6</v>
      </c>
      <c r="F337" s="246" t="s">
        <v>6</v>
      </c>
      <c r="G337" s="295" t="s">
        <v>6</v>
      </c>
      <c r="H337" s="250" t="s">
        <v>6</v>
      </c>
      <c r="I337" s="252"/>
      <c r="J337" s="253">
        <v>111176</v>
      </c>
      <c r="K337" s="255"/>
      <c r="L337" s="358"/>
      <c r="M337" s="358"/>
    </row>
    <row r="338" spans="1:13" x14ac:dyDescent="0.35">
      <c r="A338" s="292"/>
      <c r="B338" s="324" t="s">
        <v>71</v>
      </c>
      <c r="C338" s="325">
        <v>2</v>
      </c>
      <c r="D338" s="326">
        <v>55588</v>
      </c>
      <c r="E338" s="257">
        <v>111176</v>
      </c>
      <c r="F338" s="255"/>
      <c r="G338" s="255"/>
      <c r="H338" s="255"/>
      <c r="I338" s="255"/>
      <c r="J338" s="255"/>
      <c r="K338" s="255"/>
      <c r="L338" s="358"/>
      <c r="M338" s="358"/>
    </row>
    <row r="339" spans="1:13" x14ac:dyDescent="0.35">
      <c r="A339" s="292"/>
      <c r="B339" s="295" t="s">
        <v>51</v>
      </c>
      <c r="C339" s="255"/>
      <c r="D339" s="255"/>
      <c r="E339" s="255"/>
      <c r="F339" s="255"/>
      <c r="G339" s="255"/>
      <c r="H339" s="255"/>
      <c r="I339" s="255"/>
      <c r="J339" s="255"/>
      <c r="K339" s="255"/>
      <c r="L339" s="358"/>
      <c r="M339" s="358"/>
    </row>
    <row r="340" spans="1:13" x14ac:dyDescent="0.35">
      <c r="A340" s="292"/>
      <c r="B340" s="295" t="s">
        <v>59</v>
      </c>
      <c r="C340" s="257">
        <v>111176</v>
      </c>
      <c r="D340" s="258" t="s">
        <v>60</v>
      </c>
      <c r="E340" s="255"/>
      <c r="F340" s="255"/>
      <c r="G340" s="255"/>
      <c r="H340" s="255"/>
      <c r="I340" s="255"/>
      <c r="J340" s="255"/>
      <c r="K340" s="255"/>
      <c r="L340" s="358"/>
      <c r="M340" s="358"/>
    </row>
    <row r="341" spans="1:13" x14ac:dyDescent="0.35">
      <c r="A341" s="295" t="s">
        <v>6</v>
      </c>
      <c r="B341" s="246" t="s">
        <v>61</v>
      </c>
      <c r="C341" s="246" t="s">
        <v>6</v>
      </c>
      <c r="D341" s="295" t="s">
        <v>6</v>
      </c>
      <c r="E341" s="295" t="s">
        <v>6</v>
      </c>
      <c r="F341" s="246" t="s">
        <v>6</v>
      </c>
      <c r="G341" s="295" t="s">
        <v>6</v>
      </c>
      <c r="H341" s="250" t="s">
        <v>6</v>
      </c>
      <c r="I341" s="252"/>
      <c r="J341" s="253">
        <v>8944</v>
      </c>
      <c r="K341" s="255"/>
      <c r="L341" s="358"/>
      <c r="M341" s="358"/>
    </row>
    <row r="342" spans="1:13" ht="48" x14ac:dyDescent="0.35">
      <c r="A342" s="293"/>
      <c r="B342" s="254" t="s">
        <v>1008</v>
      </c>
      <c r="C342" s="255"/>
      <c r="D342" s="255"/>
      <c r="E342" s="255"/>
      <c r="F342" s="255"/>
      <c r="G342" s="255"/>
      <c r="H342" s="255"/>
      <c r="I342" s="255"/>
      <c r="J342" s="255"/>
      <c r="K342" s="255"/>
      <c r="L342" s="358"/>
      <c r="M342" s="358"/>
    </row>
    <row r="343" spans="1:13" x14ac:dyDescent="0.35">
      <c r="A343" s="469" t="s">
        <v>467</v>
      </c>
      <c r="B343" s="469"/>
      <c r="C343" s="469"/>
      <c r="D343" s="469"/>
      <c r="E343" s="469"/>
      <c r="F343" s="469"/>
      <c r="G343" s="469"/>
      <c r="H343" s="469"/>
      <c r="I343" s="469"/>
      <c r="J343" s="469"/>
      <c r="K343" s="469"/>
      <c r="L343" s="359">
        <v>6275548</v>
      </c>
      <c r="M343" s="360"/>
    </row>
  </sheetData>
  <mergeCells count="5">
    <mergeCell ref="A1:C1"/>
    <mergeCell ref="A2:C2"/>
    <mergeCell ref="A3:C3"/>
    <mergeCell ref="A4:C4"/>
    <mergeCell ref="A343:K343"/>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Sheet2</vt:lpstr>
      <vt:lpstr>Sales Register</vt:lpstr>
      <vt:lpstr>Contra Register</vt:lpstr>
      <vt:lpstr>Payment Register</vt:lpstr>
      <vt:lpstr>Purchase Register</vt:lpstr>
      <vt:lpstr>Journal Register</vt:lpstr>
      <vt:lpstr>Credit Note Register</vt:lpstr>
      <vt:lpstr>Sheet1</vt:lpstr>
      <vt:lpstr>Sales Register (2)</vt:lpstr>
      <vt:lpstr>Payment Register (2)</vt:lpstr>
      <vt:lpstr>JV2931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 Saiful Islam (RLEL)</dc:creator>
  <cp:lastModifiedBy>Md. Saiful Islam (RLEL)</cp:lastModifiedBy>
  <dcterms:created xsi:type="dcterms:W3CDTF">2018-10-29T03:16:36Z</dcterms:created>
  <dcterms:modified xsi:type="dcterms:W3CDTF">2019-01-22T08:32:01Z</dcterms:modified>
</cp:coreProperties>
</file>