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codeName="ThisWorkbook" defaultThemeVersion="124226"/>
  <xr:revisionPtr revIDLastSave="0" documentId="13_ncr:1_{92085B1A-FC2D-4132-B7B6-C224D1772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7" r:id="rId1"/>
  </sheets>
  <definedNames>
    <definedName name="_xlnm._FilterDatabase" localSheetId="0" hidden="1">Sheet1!$A$1:$E$266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6" i="7" l="1"/>
  <c r="C240" i="7"/>
  <c r="C238" i="7"/>
  <c r="C234" i="7"/>
  <c r="C229" i="7"/>
  <c r="C223" i="7"/>
  <c r="C218" i="7"/>
  <c r="C216" i="7"/>
  <c r="C215" i="7"/>
  <c r="C213" i="7"/>
  <c r="C212" i="7"/>
  <c r="C203" i="7"/>
  <c r="C201" i="7"/>
  <c r="C198" i="7"/>
  <c r="C196" i="7"/>
  <c r="C194" i="7"/>
  <c r="C193" i="7"/>
  <c r="C189" i="7"/>
  <c r="C187" i="7"/>
  <c r="C186" i="7"/>
  <c r="C178" i="7"/>
  <c r="C176" i="7"/>
  <c r="C175" i="7"/>
  <c r="C173" i="7"/>
  <c r="C172" i="7"/>
  <c r="C168" i="7"/>
  <c r="C167" i="7"/>
  <c r="C165" i="7"/>
  <c r="C163" i="7"/>
  <c r="C160" i="7"/>
  <c r="C154" i="7"/>
  <c r="C146" i="7"/>
  <c r="C143" i="7"/>
  <c r="C142" i="7"/>
  <c r="C141" i="7"/>
  <c r="C140" i="7"/>
  <c r="C136" i="7"/>
  <c r="C135" i="7"/>
  <c r="C134" i="7"/>
  <c r="C131" i="7"/>
  <c r="C128" i="7"/>
  <c r="C125" i="7"/>
  <c r="C123" i="7"/>
  <c r="C121" i="7"/>
  <c r="C120" i="7"/>
  <c r="C119" i="7"/>
  <c r="C118" i="7"/>
  <c r="C108" i="7"/>
  <c r="C107" i="7"/>
  <c r="C104" i="7"/>
  <c r="C103" i="7"/>
  <c r="C96" i="7"/>
  <c r="C94" i="7"/>
  <c r="C93" i="7"/>
  <c r="C92" i="7"/>
  <c r="C90" i="7"/>
  <c r="C88" i="7"/>
  <c r="C85" i="7"/>
  <c r="C83" i="7"/>
  <c r="C82" i="7"/>
  <c r="C80" i="7"/>
  <c r="C78" i="7"/>
  <c r="C75" i="7"/>
  <c r="C74" i="7"/>
  <c r="C73" i="7"/>
  <c r="C70" i="7"/>
  <c r="C69" i="7"/>
  <c r="C68" i="7"/>
  <c r="C66" i="7"/>
  <c r="C64" i="7"/>
  <c r="C63" i="7"/>
  <c r="C62" i="7"/>
  <c r="C61" i="7"/>
  <c r="C57" i="7"/>
  <c r="C55" i="7"/>
  <c r="C53" i="7"/>
  <c r="C52" i="7"/>
  <c r="C51" i="7"/>
  <c r="C44" i="7"/>
  <c r="C40" i="7"/>
  <c r="C39" i="7"/>
  <c r="C37" i="7"/>
  <c r="C36" i="7"/>
  <c r="C34" i="7"/>
  <c r="C26" i="7"/>
  <c r="C18" i="7"/>
  <c r="C15" i="7"/>
  <c r="C14" i="7"/>
  <c r="C12" i="7"/>
  <c r="C8" i="7"/>
  <c r="C6" i="7"/>
  <c r="C5" i="7"/>
</calcChain>
</file>

<file path=xl/sharedStrings.xml><?xml version="1.0" encoding="utf-8"?>
<sst xmlns="http://schemas.openxmlformats.org/spreadsheetml/2006/main" count="521" uniqueCount="501">
  <si>
    <t>Quantity</t>
  </si>
  <si>
    <t>$</t>
  </si>
  <si>
    <t>Cost</t>
  </si>
  <si>
    <t>Part Code</t>
  </si>
  <si>
    <t>Partcode description</t>
  </si>
  <si>
    <t>17200-CXC-000</t>
  </si>
  <si>
    <t>Air Filter Comp</t>
  </si>
  <si>
    <t>40510-HXC-010-01</t>
  </si>
  <si>
    <t>Chain Case Upper Part</t>
  </si>
  <si>
    <t>43400-HXC-000</t>
  </si>
  <si>
    <t>Rear Brake Pedal</t>
  </si>
  <si>
    <t>81010-136-0000-01-TR</t>
  </si>
  <si>
    <t>Fuel cock Comp</t>
  </si>
  <si>
    <t>36111-CXC-0008-02</t>
  </si>
  <si>
    <t>HEADLIGHT COMP (NEW)*</t>
  </si>
  <si>
    <t>6111A-136-0000</t>
  </si>
  <si>
    <t>Steering Stem</t>
  </si>
  <si>
    <t>ZFD998-74100</t>
  </si>
  <si>
    <t>SWITCH  L STEERING HANDLE</t>
  </si>
  <si>
    <t>EF001-51001</t>
  </si>
  <si>
    <t>SPROCKET CAM</t>
  </si>
  <si>
    <t>ZDG001-170401-05</t>
  </si>
  <si>
    <t>COVER L SIDE</t>
  </si>
  <si>
    <t>ZDG001-170451-05</t>
  </si>
  <si>
    <t>COVER R SIDE</t>
  </si>
  <si>
    <t>ZFD998-742001</t>
  </si>
  <si>
    <t>SWITCH ASSY R STEERING HANDLE</t>
  </si>
  <si>
    <t>ZF0019-62</t>
  </si>
  <si>
    <t>EXHAUST  MUFFLER</t>
  </si>
  <si>
    <t>ZF0019-17601</t>
  </si>
  <si>
    <t>REAR FENDER</t>
  </si>
  <si>
    <t>ZF0021-74200</t>
  </si>
  <si>
    <t>OUTER HEADLIGHT ASSY</t>
  </si>
  <si>
    <t>NAME PLATE COMP</t>
  </si>
  <si>
    <t>ZFA999-720001</t>
  </si>
  <si>
    <t>HEADLIGHT</t>
  </si>
  <si>
    <t>ZFA999-870001-K</t>
  </si>
  <si>
    <t>SPEEDOMETER</t>
  </si>
  <si>
    <t>ZFB001-291001-0050</t>
  </si>
  <si>
    <t>FENDER FR</t>
  </si>
  <si>
    <t>210220400-01</t>
  </si>
  <si>
    <t>IGNITION SWITCH COMP</t>
  </si>
  <si>
    <t>TIRE RR WHEEL(2.75-17  6PR)</t>
  </si>
  <si>
    <t>VFA049-85</t>
  </si>
  <si>
    <t>RECTIFIER COMP  REGULATOR</t>
  </si>
  <si>
    <t>ZFC007-17007</t>
  </si>
  <si>
    <t>WINDSHIELD</t>
  </si>
  <si>
    <t>ZFC007-36300-01</t>
  </si>
  <si>
    <t>LOCK SET COMP*</t>
  </si>
  <si>
    <t>ZFC007-17010-AP</t>
  </si>
  <si>
    <t>FR FENDER (Black)</t>
  </si>
  <si>
    <t>ZFC007-17030-AP</t>
  </si>
  <si>
    <t>COVER L BKSPB (BLACK)</t>
  </si>
  <si>
    <t>ZP898054</t>
  </si>
  <si>
    <t>AIR FILTER ASSEMBLY</t>
  </si>
  <si>
    <t>ZP890214</t>
  </si>
  <si>
    <t>Front right turn signal</t>
  </si>
  <si>
    <t>ZP890213</t>
  </si>
  <si>
    <t>Front left turn signal</t>
  </si>
  <si>
    <t>SPARK PLUG CR9EB</t>
  </si>
  <si>
    <t>SKIT940032R</t>
  </si>
  <si>
    <t>LATERAL STAND KIT</t>
  </si>
  <si>
    <t>1C002396</t>
  </si>
  <si>
    <t>FRONT BRAKE HYDRAULIC HOSE</t>
  </si>
  <si>
    <t>ZH0004-12400</t>
  </si>
  <si>
    <t>CABLE CHOKE</t>
  </si>
  <si>
    <t>ZH0004-14300</t>
  </si>
  <si>
    <t>FR L SHOCK ABSORBER</t>
  </si>
  <si>
    <t>ZH0004-18300(F-12-3)</t>
  </si>
  <si>
    <t>DRIVING UNIT  METER</t>
  </si>
  <si>
    <t>ZH0004-19005A</t>
  </si>
  <si>
    <t>DISK FR  BRAKING</t>
  </si>
  <si>
    <t>ZH0004-14400</t>
  </si>
  <si>
    <t>FR R SHOCK ABSORBER</t>
  </si>
  <si>
    <t>ZFC999-83-NQ</t>
  </si>
  <si>
    <t>MOTOR ASSY STARTER</t>
  </si>
  <si>
    <t>PGD11310A0B02</t>
  </si>
  <si>
    <t>Crankcase Cover,RH</t>
  </si>
  <si>
    <t>BM325RERT</t>
  </si>
  <si>
    <t>R SIDE COVER I (RED) (COVER R BODY)</t>
  </si>
  <si>
    <t>Q01-52300-01</t>
  </si>
  <si>
    <t>CHAIN COVER( UPPER &amp;  LOWER PART )</t>
  </si>
  <si>
    <t>BM326RERT</t>
  </si>
  <si>
    <t>L SIDE COVER I (RED) (COVER L BODY)</t>
  </si>
  <si>
    <t>Q02-36300-00</t>
  </si>
  <si>
    <t>TAILLIGHT 1</t>
  </si>
  <si>
    <t>PGB31210D3A00</t>
  </si>
  <si>
    <t>Magneto Stator Comp.( STATOR COIL )</t>
  </si>
  <si>
    <t>PGB11411A1B02</t>
  </si>
  <si>
    <t>Crankcase Cover, LH</t>
  </si>
  <si>
    <t>BM328BKRT</t>
  </si>
  <si>
    <t>Head Light cover</t>
  </si>
  <si>
    <t>C02-33200-00</t>
  </si>
  <si>
    <t>WIRING  HARNESS</t>
  </si>
  <si>
    <t>Q01-63200-00</t>
  </si>
  <si>
    <t>PANEL COMP.BRAKE 1 ( COVER RR BRAKE )</t>
  </si>
  <si>
    <t>Q02-34000-00</t>
  </si>
  <si>
    <t>METERS</t>
  </si>
  <si>
    <t>EF020-570001-001</t>
  </si>
  <si>
    <t>KICK LEVER</t>
  </si>
  <si>
    <t>ZH0004-17871-05</t>
  </si>
  <si>
    <t>UPPER BODY, R. SIDE COVER (RED)</t>
  </si>
  <si>
    <t>ZH0004-74700</t>
  </si>
  <si>
    <t>SWITCH ASSY  R STEERING HANDLE</t>
  </si>
  <si>
    <t>ZH0004-17005-05</t>
  </si>
  <si>
    <t>COWLING BODY (RED)</t>
  </si>
  <si>
    <t>ZH0004-17871</t>
  </si>
  <si>
    <t>UPPER BKSPB R SIDE COVER (BLACK)</t>
  </si>
  <si>
    <t>ZH0004-88</t>
  </si>
  <si>
    <t>TAILLIGHT</t>
  </si>
  <si>
    <t>ZH0004-12800</t>
  </si>
  <si>
    <t>CABLE SPEEDOMETER</t>
  </si>
  <si>
    <t>ZH0004-17005-01</t>
  </si>
  <si>
    <t>COWLING BKSPB (RED)</t>
  </si>
  <si>
    <t>ZH0004-73(F-13)-01</t>
  </si>
  <si>
    <t>LOCK SET COMP</t>
  </si>
  <si>
    <t>ZH0004-19500-01-1</t>
  </si>
  <si>
    <t>CALIPER (OLD TYPE)</t>
  </si>
  <si>
    <t>ZH0004-17872(F-16-1)</t>
  </si>
  <si>
    <t>LOWER BKSPB R SIDE COVER (BLACK-Right Cover rear Step)</t>
  </si>
  <si>
    <t>ZH0004-17862(F-16-3)</t>
  </si>
  <si>
    <t>LOWER BKSPB  L SIDE COVER (BLACK-Left Cover Rear step)</t>
  </si>
  <si>
    <t>ZH0004-17005</t>
  </si>
  <si>
    <t>COWLING BKSPB (BLACK)</t>
  </si>
  <si>
    <t>ZH0004-17862</t>
  </si>
  <si>
    <t>LOWER BKSPB L SIDE COVER (BLACK-Cowl)  NEW</t>
  </si>
  <si>
    <t>ZH0004-19500-02</t>
  </si>
  <si>
    <t>HOSE PIPE</t>
  </si>
  <si>
    <t>LCL-EF001-53003-BU1</t>
  </si>
  <si>
    <t>Skin Oil Filter</t>
  </si>
  <si>
    <t>W5010254</t>
  </si>
  <si>
    <t>BEARING RADIAL BALL 6201</t>
  </si>
  <si>
    <t>VGB001-890001</t>
  </si>
  <si>
    <t>CONTACT ASSY NEUTRAL SWITCH</t>
  </si>
  <si>
    <t>EG001-60003</t>
  </si>
  <si>
    <t>SPROCKET  COMP STARTING Gear</t>
  </si>
  <si>
    <t>ZH0004-12500</t>
  </si>
  <si>
    <t>CABLE COMP THROTTLE</t>
  </si>
  <si>
    <t>ZH0004-17810A-05</t>
  </si>
  <si>
    <t>LOWER BODY, L. SIDE COVER (RED) - NEW</t>
  </si>
  <si>
    <t>ZH0004-27002(F-10-14</t>
  </si>
  <si>
    <t>ARM RR BRAKE ROCKER</t>
  </si>
  <si>
    <t>ZH0004-59</t>
  </si>
  <si>
    <t>AIR CLEANER</t>
  </si>
  <si>
    <t>ZH0004-17872</t>
  </si>
  <si>
    <t>LOWER BKSPB R SIDE COVER (BLACK-Cowl) NEW</t>
  </si>
  <si>
    <t>ZH0004-17861</t>
  </si>
  <si>
    <t>UPPER BKSPB L SIDE COVER (BLACK)</t>
  </si>
  <si>
    <t>NTIP001-02103-01</t>
  </si>
  <si>
    <t>CENTER PICE (BLACK)-NEW</t>
  </si>
  <si>
    <t>ZI0016-7321001</t>
  </si>
  <si>
    <t>LOCK SET*</t>
  </si>
  <si>
    <t>ZJ0007-12500</t>
  </si>
  <si>
    <t>ZI0016-16230-**</t>
  </si>
  <si>
    <t>FR  FENDER(BLACK)</t>
  </si>
  <si>
    <t>ZI0012-74600</t>
  </si>
  <si>
    <t>SWITCH ASSY L  STEERING HANDLE</t>
  </si>
  <si>
    <t>ZH0004-30</t>
  </si>
  <si>
    <t>REAR CUSHION</t>
  </si>
  <si>
    <t>ZI0016-17811-03</t>
  </si>
  <si>
    <t>LOWER BKSPB R SIDE COVER(RED)*</t>
  </si>
  <si>
    <t>ZI0016-17801-**</t>
  </si>
  <si>
    <t>LOWER BKSPB  L SIDE COVER(RED)*</t>
  </si>
  <si>
    <t>EI997-50100</t>
  </si>
  <si>
    <t>PLUG SPARK</t>
  </si>
  <si>
    <t>ZJ0007-12700</t>
  </si>
  <si>
    <t>CABLE CLUTCH</t>
  </si>
  <si>
    <t>ZI0008-12400</t>
  </si>
  <si>
    <t>ZI0016-17872</t>
  </si>
  <si>
    <t>LOWER BKSPB R SIDE COVER(black)</t>
  </si>
  <si>
    <t>83100-CCG-0100R03</t>
  </si>
  <si>
    <t>Front fender (red)</t>
  </si>
  <si>
    <t>8110A-154B-FR0003B03-01</t>
  </si>
  <si>
    <t>Fuel tank (black?- CHITA*</t>
  </si>
  <si>
    <t>12A1016100</t>
  </si>
  <si>
    <t>Carburetor Assy</t>
  </si>
  <si>
    <t>15A1011411</t>
  </si>
  <si>
    <t>Crankcase Cover LH (MAGNET COVER)</t>
  </si>
  <si>
    <t>BM639</t>
  </si>
  <si>
    <t>BM107</t>
  </si>
  <si>
    <t>SWITCH  OF RIGHT HANDLEBAR</t>
  </si>
  <si>
    <t>BM106</t>
  </si>
  <si>
    <t>SWITCH  OF LEFT HANDLEBAR</t>
  </si>
  <si>
    <t>BM739</t>
  </si>
  <si>
    <t>BM112</t>
  </si>
  <si>
    <t>CABLE FRONT BRAKE</t>
  </si>
  <si>
    <t>BM328BK</t>
  </si>
  <si>
    <t>HEADLIGHTHT COVER 2</t>
  </si>
  <si>
    <t>BM924</t>
  </si>
  <si>
    <t>CHAIN COVER</t>
  </si>
  <si>
    <t>BM425</t>
  </si>
  <si>
    <t>FOOT STAND BAR COMP</t>
  </si>
  <si>
    <t>BM919</t>
  </si>
  <si>
    <t>RED REAR FENDER 1</t>
  </si>
  <si>
    <t>BM620</t>
  </si>
  <si>
    <t>WARING HARNESS 1</t>
  </si>
  <si>
    <t>MB605</t>
  </si>
  <si>
    <t>METERS 1</t>
  </si>
  <si>
    <t>ZFC007-170101-05</t>
  </si>
  <si>
    <t>FR FENDER(RED)</t>
  </si>
  <si>
    <t>35000-CCG-070-001</t>
  </si>
  <si>
    <t>Ignition Switch</t>
  </si>
  <si>
    <t>50420-CXC-010-01</t>
  </si>
  <si>
    <t>LEG GUARD*</t>
  </si>
  <si>
    <t>83112-139D-0002</t>
  </si>
  <si>
    <t>Front cover of Headlight(RED-NEW)*</t>
  </si>
  <si>
    <t>12301-G011-L00189</t>
  </si>
  <si>
    <t>FRONT PART L CRANKCASE COVER</t>
  </si>
  <si>
    <t>33700-LCG-020</t>
  </si>
  <si>
    <t>Tail Light Comp</t>
  </si>
  <si>
    <t>40510-HXC-010-02</t>
  </si>
  <si>
    <t>Chain Case Lower Part</t>
  </si>
  <si>
    <t>36111-CXC-0008-01</t>
  </si>
  <si>
    <t>HEADLIGHT COMP (OLD)</t>
  </si>
  <si>
    <t>ZFC007-17009-01</t>
  </si>
  <si>
    <t>COVER FLOW (RED)*</t>
  </si>
  <si>
    <t>ZFC007-17010-02</t>
  </si>
  <si>
    <t>FR FENDER(MAROON)*</t>
  </si>
  <si>
    <t>ZFC007-17421-05</t>
  </si>
  <si>
    <t>COVER, R. SIDE(RED)</t>
  </si>
  <si>
    <t>ZFC007-05001-19</t>
  </si>
  <si>
    <t>COVER L CRANKCASE REAR</t>
  </si>
  <si>
    <t>ZFC007-87-01</t>
  </si>
  <si>
    <t>359003-1870-00TY0000</t>
  </si>
  <si>
    <t>Right Speaker</t>
  </si>
  <si>
    <t>422000-1870-00TY0E0C</t>
  </si>
  <si>
    <t>Rear Brake Lever Assy.</t>
  </si>
  <si>
    <t>431005-7420-00TY0KB0</t>
  </si>
  <si>
    <t>Disc Brake (Black)</t>
  </si>
  <si>
    <t>621000-1440-01TY0000</t>
  </si>
  <si>
    <t>THROTTLE CABLE</t>
  </si>
  <si>
    <t>833011-1870-00TY****</t>
  </si>
  <si>
    <t>Front Mudguard A</t>
  </si>
  <si>
    <t>359001-1870-00TY0000</t>
  </si>
  <si>
    <t>Radio Host</t>
  </si>
  <si>
    <t>611000-1870-00TY0KB0</t>
  </si>
  <si>
    <t>Handelbar Comp.</t>
  </si>
  <si>
    <t>833012-1870-00TY0000</t>
  </si>
  <si>
    <t>Front Mudguard B</t>
  </si>
  <si>
    <t>833030-1870-00TY****</t>
  </si>
  <si>
    <t>Right Side Cover</t>
  </si>
  <si>
    <t>833016-1870-00HJ****</t>
  </si>
  <si>
    <t>Left Windshield</t>
  </si>
  <si>
    <t>431000-1870-00TY0KB0</t>
  </si>
  <si>
    <t>Front Disc Brake Assy.(FRONT HYDROLIC ASSY )</t>
  </si>
  <si>
    <t>833029-1870-00TY****</t>
  </si>
  <si>
    <t>Left Side Cover</t>
  </si>
  <si>
    <t>833010-1870-00TY****</t>
  </si>
  <si>
    <t>Speedometer Shell (HEAD COVER )</t>
  </si>
  <si>
    <t>351100-1870-00TY0000</t>
  </si>
  <si>
    <t>Main Cable</t>
  </si>
  <si>
    <t>371000-1870-00TY0000</t>
  </si>
  <si>
    <t>Speedometer</t>
  </si>
  <si>
    <t>833017-1870-00HJ****</t>
  </si>
  <si>
    <t>Right Windshield</t>
  </si>
  <si>
    <t>359002-1870-00TY0000</t>
  </si>
  <si>
    <t>Left Speaker</t>
  </si>
  <si>
    <t>833005-1870-00TY0000</t>
  </si>
  <si>
    <t>Rear Fender</t>
  </si>
  <si>
    <t>43140-235C-0000</t>
  </si>
  <si>
    <t>COVER HEADLIGHT</t>
  </si>
  <si>
    <t>56000-235C-0002</t>
  </si>
  <si>
    <t>R SWITCH ASSY*</t>
  </si>
  <si>
    <t>43241-235C-0000</t>
  </si>
  <si>
    <t>Fr·COVER (MAROON)</t>
  </si>
  <si>
    <t>43571-235C-0000</t>
  </si>
  <si>
    <t>CENTER SHIELD</t>
  </si>
  <si>
    <t>83001-172-0000</t>
  </si>
  <si>
    <t>26051-024-0000GCP</t>
  </si>
  <si>
    <t>Gear Change Pedal</t>
  </si>
  <si>
    <t>13330-024-0000</t>
  </si>
  <si>
    <t>Driven Gear Comp., Spindle</t>
  </si>
  <si>
    <t>83101-172-0000***</t>
  </si>
  <si>
    <t>Front Mudguard</t>
  </si>
  <si>
    <t>83151-172-0000***</t>
  </si>
  <si>
    <t>Right Rear Cover</t>
  </si>
  <si>
    <t>16100-172-0000</t>
  </si>
  <si>
    <t>MY-12×22×5-N</t>
  </si>
  <si>
    <t>Oil Seal 12×22×5</t>
  </si>
  <si>
    <t>43100-172-0000</t>
  </si>
  <si>
    <t>Front Hydraulic Brake Comp.</t>
  </si>
  <si>
    <t>83141-172-0000***</t>
  </si>
  <si>
    <t>Left Rear Cover</t>
  </si>
  <si>
    <t>MY-12×18×5-N</t>
  </si>
  <si>
    <t>Oil Seal 12×18×5</t>
  </si>
  <si>
    <t>83002-172-0000</t>
  </si>
  <si>
    <t>17100-139B-0000</t>
  </si>
  <si>
    <t>Carburetor Assy.(State III)</t>
  </si>
  <si>
    <t>72211-172-0000</t>
  </si>
  <si>
    <t>Rear Left Brkt Comp.</t>
  </si>
  <si>
    <t>41210-172-0001</t>
  </si>
  <si>
    <t>Rear Wheel Comp.</t>
  </si>
  <si>
    <t>72311-172-0000</t>
  </si>
  <si>
    <t>Right Rear Brkt Comp.</t>
  </si>
  <si>
    <t>22013-024-00001</t>
  </si>
  <si>
    <t>Outer Cover, Clutch</t>
  </si>
  <si>
    <t>83301-172-0000***</t>
  </si>
  <si>
    <t>Plate. Rear Cover</t>
  </si>
  <si>
    <t>341000-1720-01TY0000</t>
  </si>
  <si>
    <t>Left Handlebar Switch Assy.</t>
  </si>
  <si>
    <t>43002-172-0000</t>
  </si>
  <si>
    <t>Front Disc Brake</t>
  </si>
  <si>
    <t>71110-172-0001</t>
  </si>
  <si>
    <t>Front Seat Pad</t>
  </si>
  <si>
    <t>613000-1430-00TY0KB0</t>
  </si>
  <si>
    <t>B1163-3190</t>
  </si>
  <si>
    <t>REGULATOR ASSY</t>
  </si>
  <si>
    <t>B1122-0188</t>
  </si>
  <si>
    <t>CENTRAL PIECE REAR COWL</t>
  </si>
  <si>
    <t>B1120-0663</t>
  </si>
  <si>
    <t>SIDE COVER RH (ALL COLOUR)</t>
  </si>
  <si>
    <t>B1120-0186</t>
  </si>
  <si>
    <t>L. COWL (ALL COLOUR)</t>
  </si>
  <si>
    <t>B1161-3194</t>
  </si>
  <si>
    <t>SWITCH ASSY BLINKER</t>
  </si>
  <si>
    <t>B1820-0077</t>
  </si>
  <si>
    <t>FAIRING (HEAD COVER)(ALL COLOUR)</t>
  </si>
  <si>
    <t>B1164-1712</t>
  </si>
  <si>
    <t>TAIL LIGHT ASSY</t>
  </si>
  <si>
    <t>B1131-0515</t>
  </si>
  <si>
    <t>FRONT FENDER(ALL COLOUR)</t>
  </si>
  <si>
    <t>B1161-3193</t>
  </si>
  <si>
    <t>SWITCH ASSY LIGHT</t>
  </si>
  <si>
    <t>B1861-0250</t>
  </si>
  <si>
    <t>HEAD LIGHT COMP</t>
  </si>
  <si>
    <t>B1120-0187</t>
  </si>
  <si>
    <t>REAR COWL RH (ALL COLOUR )</t>
  </si>
  <si>
    <t>B1120-0065</t>
  </si>
  <si>
    <t>FENDER B REAR</t>
  </si>
  <si>
    <t>C-3770790</t>
  </si>
  <si>
    <t>CABLE COMP FRONT BRAKE</t>
  </si>
  <si>
    <t>B1172-0847</t>
  </si>
  <si>
    <t>REAR VIER MIRROR R/H</t>
  </si>
  <si>
    <t>B1172-0846</t>
  </si>
  <si>
    <t>REAR VIER MIRROR L/H</t>
  </si>
  <si>
    <t>B1120-0662</t>
  </si>
  <si>
    <t>SIDE COVER LH (ALL COLOUR)</t>
  </si>
  <si>
    <t>24700/1P50FMG</t>
  </si>
  <si>
    <t>Gearshift Pedal</t>
  </si>
  <si>
    <t>2353N16620-02+</t>
  </si>
  <si>
    <t>CAP FUEL TANK*</t>
  </si>
  <si>
    <t>2353N51311+</t>
  </si>
  <si>
    <t>Top Steering Stem Connection Board</t>
  </si>
  <si>
    <t>2353N51950</t>
  </si>
  <si>
    <t>Steering Stem Bearing Set</t>
  </si>
  <si>
    <t>B08010065</t>
  </si>
  <si>
    <t>NORMAL RIGHT VIEW MIRROR</t>
  </si>
  <si>
    <t>B10040038</t>
  </si>
  <si>
    <t>HANDLEBAR SWITCH-R L=500mm MATT BLACK</t>
  </si>
  <si>
    <t>B08010064</t>
  </si>
  <si>
    <t>NORMAL LEFT REAR VIEW MIRROR</t>
  </si>
  <si>
    <t>E07020020</t>
  </si>
  <si>
    <t>SPARK PLUG -NGK CPR8EA9-</t>
  </si>
  <si>
    <t>B04020043</t>
  </si>
  <si>
    <t>FRONT LEFT FOOTREST</t>
  </si>
  <si>
    <t>B15090123</t>
  </si>
  <si>
    <t>CHAIN BOX PP</t>
  </si>
  <si>
    <t>2353N56521</t>
  </si>
  <si>
    <t>Front Brake Pad</t>
  </si>
  <si>
    <t>2353N35100</t>
  </si>
  <si>
    <t>Handlebar Switch RH</t>
  </si>
  <si>
    <t>2353N35200</t>
  </si>
  <si>
    <t>Handlebar Switch LH</t>
  </si>
  <si>
    <t>2353N18100</t>
  </si>
  <si>
    <t>Muffler RH</t>
  </si>
  <si>
    <t>2353N65110</t>
  </si>
  <si>
    <t>Rear Brake Shoe Set</t>
  </si>
  <si>
    <t>2353N33700</t>
  </si>
  <si>
    <t>Taillight Assy</t>
  </si>
  <si>
    <t>2nd Gear Main Shaft</t>
  </si>
  <si>
    <t>2353N62100</t>
  </si>
  <si>
    <t>Rear Shock Absorber Assy</t>
  </si>
  <si>
    <t>2353N33100</t>
  </si>
  <si>
    <t>Headlight Assy</t>
  </si>
  <si>
    <t>3rd Gear Countershaft</t>
  </si>
  <si>
    <t>2353N43721</t>
  </si>
  <si>
    <t>Left Rear Panel(BLACK /RED )</t>
  </si>
  <si>
    <t>2353N43751</t>
  </si>
  <si>
    <t>Rear-Mid Connecting Plate(Black)</t>
  </si>
  <si>
    <t>2353N16620-03</t>
  </si>
  <si>
    <t>IGNITION SWITCH*</t>
  </si>
  <si>
    <t>2353N34400</t>
  </si>
  <si>
    <t>2353N43151-01</t>
  </si>
  <si>
    <t>Front Fairing (BLACK)*</t>
  </si>
  <si>
    <t>2353N53111-01</t>
  </si>
  <si>
    <t>Front Fender(RED)*</t>
  </si>
  <si>
    <t>Crankshaft &amp; Connecting Rod</t>
  </si>
  <si>
    <t>3rd Gear Main Shaft</t>
  </si>
  <si>
    <t>2nd Gear Countershaft</t>
  </si>
  <si>
    <t>1st Gear Countershaft</t>
  </si>
  <si>
    <t>4th Gear Countershaft</t>
  </si>
  <si>
    <t>4th Gear Main Shaft</t>
  </si>
  <si>
    <t>31210/1P50FMG-B</t>
  </si>
  <si>
    <t>Stator With Plate (8 coil/6 coil )</t>
  </si>
  <si>
    <t>2353N43711</t>
  </si>
  <si>
    <t>Rear Guard Panel (BLACK/ RED)</t>
  </si>
  <si>
    <t>2353N16620-03+</t>
  </si>
  <si>
    <t>2353N43711+</t>
  </si>
  <si>
    <t>Rear Guard Panel(Black)</t>
  </si>
  <si>
    <t>2353N43650+</t>
  </si>
  <si>
    <t>Front Trunk Comp</t>
  </si>
  <si>
    <t>QJX46350+</t>
  </si>
  <si>
    <t>Choke Cable*</t>
  </si>
  <si>
    <t>2353N42610+</t>
  </si>
  <si>
    <t>Passenger Footrest Comp LH</t>
  </si>
  <si>
    <t>2353N46700+</t>
  </si>
  <si>
    <t>Odometer Cable Comp (SENSOR)</t>
  </si>
  <si>
    <t>2353N43411+</t>
  </si>
  <si>
    <t>Side Cover LH (BLACK)</t>
  </si>
  <si>
    <t>2353N42510+</t>
  </si>
  <si>
    <t>Passenger Footrest Comp RH</t>
  </si>
  <si>
    <t>2353N51976+</t>
  </si>
  <si>
    <t>Leg Guard*</t>
  </si>
  <si>
    <t>12210/1P50FMG-3+</t>
  </si>
  <si>
    <t>Cylinder Head Set</t>
  </si>
  <si>
    <t>2353N34400+</t>
  </si>
  <si>
    <t>2353N42410+</t>
  </si>
  <si>
    <t>Rider Footrest Comp LH</t>
  </si>
  <si>
    <t>2353N42310+</t>
  </si>
  <si>
    <t>Rider Footrest Comp RH</t>
  </si>
  <si>
    <t>2353N43311+</t>
  </si>
  <si>
    <t>Side Cover RH (BLACK)</t>
  </si>
  <si>
    <t>2353N43721+</t>
  </si>
  <si>
    <t>Left Rear Panel(Black)</t>
  </si>
  <si>
    <t>TI0017-27100A</t>
  </si>
  <si>
    <t>SHOE SET,BRAKING</t>
  </si>
  <si>
    <t>FILTER ELEMENT</t>
  </si>
  <si>
    <t>1C000655R</t>
  </si>
  <si>
    <t>BRAKE SHOES COUPLE</t>
  </si>
  <si>
    <t>8812A-154A-0100</t>
  </si>
  <si>
    <t>Front Bumper</t>
  </si>
  <si>
    <t>38000-154A-0100-02</t>
  </si>
  <si>
    <t>Lock Set</t>
  </si>
  <si>
    <t>QJX35100</t>
  </si>
  <si>
    <t>157FMJE06-04</t>
  </si>
  <si>
    <t>Filter Assy (Oil Rotor)</t>
  </si>
  <si>
    <t>QJX18392-02</t>
  </si>
  <si>
    <t>SHAREE GUARD*</t>
  </si>
  <si>
    <t>SJA31600</t>
  </si>
  <si>
    <t>Regulator</t>
  </si>
  <si>
    <t>QJX51950</t>
  </si>
  <si>
    <t>QJX61311</t>
  </si>
  <si>
    <t>Chaincase Set</t>
  </si>
  <si>
    <t>QJX46700-01</t>
  </si>
  <si>
    <t>Odometer Cable Comp (Sensor Cable)*</t>
  </si>
  <si>
    <t>157FMJE03-03</t>
  </si>
  <si>
    <t>Timing Chain</t>
  </si>
  <si>
    <t>QJX35200</t>
  </si>
  <si>
    <t>QJX16610-01</t>
  </si>
  <si>
    <t>ZI0008-610001-TB</t>
  </si>
  <si>
    <t>PEDAL COMP GEAR CHANGE</t>
  </si>
  <si>
    <t>QJX37810</t>
  </si>
  <si>
    <t>Fuel Sensor</t>
  </si>
  <si>
    <t>QJX16610-05</t>
  </si>
  <si>
    <t>Fuel Tank Weldment (RED) - NEW TYPE*</t>
  </si>
  <si>
    <t>157FMJE12-03</t>
  </si>
  <si>
    <t>Motor Assy starting</t>
  </si>
  <si>
    <t>QJX65410</t>
  </si>
  <si>
    <t>Rear Brake Pedal Comp</t>
  </si>
  <si>
    <t>QJX45531</t>
  </si>
  <si>
    <t>Handrail Comp LH</t>
  </si>
  <si>
    <t>QJX53111-01</t>
  </si>
  <si>
    <t>QJX45511</t>
  </si>
  <si>
    <t>Handrail Comp RH</t>
  </si>
  <si>
    <t>B16020043</t>
  </si>
  <si>
    <t>R-BRACKET-BACK MATTE BLACK</t>
  </si>
  <si>
    <t>B15090092</t>
  </si>
  <si>
    <t>CHAIN CASE</t>
  </si>
  <si>
    <t>B03060088</t>
  </si>
  <si>
    <t>BRACKET- REAR FENDER</t>
  </si>
  <si>
    <t>B03040051</t>
  </si>
  <si>
    <t>UPPER REAR SECTION- REAR FENDER</t>
  </si>
  <si>
    <t>B10040044</t>
  </si>
  <si>
    <t>SWITCH ASSY-  L</t>
  </si>
  <si>
    <t>B09010039</t>
  </si>
  <si>
    <t>UM LIGHT-FRONT DEFLECTOR COVER ASSY</t>
  </si>
  <si>
    <t>B03040047</t>
  </si>
  <si>
    <t>SIDE COVER- REAR FENDER</t>
  </si>
  <si>
    <t>B16020044</t>
  </si>
  <si>
    <t>L-BRACKET-BACK MATTE BLACK</t>
  </si>
  <si>
    <t>B03060089</t>
  </si>
  <si>
    <t>REAR FENDER REAR SECTION BRACKET</t>
  </si>
  <si>
    <t>B09010040</t>
  </si>
  <si>
    <t>V SHAPE LED LIGHTS-  DEFLECTOR COVER</t>
  </si>
  <si>
    <t>B06090023A</t>
  </si>
  <si>
    <t>GEAR BOX-SPEEDOMETER L=1000mm</t>
  </si>
  <si>
    <t>B09030111</t>
  </si>
  <si>
    <t>FRONT LED TURNNING LIGHT- RIGHT</t>
  </si>
  <si>
    <t>B03040050</t>
  </si>
  <si>
    <t>B09030113</t>
  </si>
  <si>
    <t>REAR LED TURNNING LIGHT- RIGHT</t>
  </si>
  <si>
    <t>B08040065</t>
  </si>
  <si>
    <t>FIXING BLOCK-STEERING BAR</t>
  </si>
  <si>
    <t>B03060087</t>
  </si>
  <si>
    <t>FRONT FENDER BRACKET MATTE BLACK</t>
  </si>
  <si>
    <t>B11030026</t>
  </si>
  <si>
    <t>HEAT PROTECTOR- MUFFLER</t>
  </si>
  <si>
    <t>B03040052</t>
  </si>
  <si>
    <t>LOWER REAR SECTION- REAR FENDER</t>
  </si>
  <si>
    <t>B09030114</t>
  </si>
  <si>
    <t>REAR LED TURNNING LIGHT-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</si>
</sst>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/>
    <xf numFmtId="0" fontId="4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6" fillId="0" borderId="1" xfId="0" applyFont="1" applyFill="1" applyBorder="1" applyAlignment="1">
      <alignment horizontal="left" vertical="center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readingOrder="1"/>
    </xf>
    <xf numFmtId="0" fontId="6" fillId="0" borderId="1" xfId="0" applyFont="1" applyFill="1" applyBorder="1" applyAlignment="1">
      <alignment wrapText="1" readingOrder="1"/>
    </xf>
    <xf numFmtId="0" fontId="0" fillId="0" borderId="1" xfId="0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 readingOrder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readingOrder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6" xfId="2" xr:uid="{00000000-0005-0000-0000-000002000000}"/>
    <cellStyle name="常规 3" xfId="3" xr:uid="{75B19D03-B218-4066-81A9-BFF7A9E0B7B0}"/>
    <cellStyle name="常规 3 4" xfId="4" xr:uid="{76CAA52E-F77E-4355-A02F-6BDF41FC74DD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6"/>
  <sheetViews>
    <sheetView tabSelected="1" workbookViewId="0">
      <selection activeCell="H6" sqref="H6"/>
    </sheetView>
  </sheetViews>
  <sheetFormatPr defaultRowHeight="15" x14ac:dyDescent="0.25"/>
  <cols>
    <col min="1" max="1" width="20.85546875" style="4" customWidth="1"/>
    <col min="2" max="2" width="61.28515625" style="4" bestFit="1" customWidth="1"/>
    <col min="3" max="3" width="8.7109375" style="5" bestFit="1" customWidth="1"/>
    <col min="4" max="4" width="8.7109375" style="5" customWidth="1"/>
    <col min="5" max="5" width="8.5703125" style="5" bestFit="1" customWidth="1"/>
    <col min="6" max="6" width="13.5703125" style="3" customWidth="1"/>
    <col min="7" max="7" width="16.140625" style="3" bestFit="1" customWidth="1"/>
    <col min="8" max="8" width="26.28515625" style="3" bestFit="1" customWidth="1"/>
    <col min="9" max="16384" width="9.140625" style="3"/>
  </cols>
  <sheetData>
    <row r="1" spans="1:5" s="1" customFormat="1" x14ac:dyDescent="0.25">
      <c r="A1" s="2" t="s">
        <v>3</v>
      </c>
      <c r="B1" s="2" t="s">
        <v>4</v>
      </c>
      <c r="C1" s="2" t="s">
        <v>0</v>
      </c>
      <c r="D1" s="2" t="s">
        <v>1</v>
      </c>
      <c r="E1" s="2" t="s">
        <v>2</v>
      </c>
    </row>
    <row r="2" spans="1:5" s="10" customFormat="1" x14ac:dyDescent="0.25">
      <c r="A2" s="6" t="s">
        <v>5</v>
      </c>
      <c r="B2" s="7" t="s">
        <v>6</v>
      </c>
      <c r="C2" s="8">
        <v>2</v>
      </c>
      <c r="D2" s="8">
        <v>0</v>
      </c>
      <c r="E2" s="9">
        <v>0</v>
      </c>
    </row>
    <row r="3" spans="1:5" s="10" customFormat="1" x14ac:dyDescent="0.25">
      <c r="A3" s="6" t="s">
        <v>7</v>
      </c>
      <c r="B3" s="7" t="s">
        <v>8</v>
      </c>
      <c r="C3" s="8">
        <v>1</v>
      </c>
      <c r="D3" s="8">
        <v>0</v>
      </c>
      <c r="E3" s="9">
        <v>0</v>
      </c>
    </row>
    <row r="4" spans="1:5" s="10" customFormat="1" x14ac:dyDescent="0.25">
      <c r="A4" s="6" t="s">
        <v>9</v>
      </c>
      <c r="B4" s="7" t="s">
        <v>10</v>
      </c>
      <c r="C4" s="8">
        <v>2</v>
      </c>
      <c r="D4" s="8">
        <v>0</v>
      </c>
      <c r="E4" s="9">
        <v>0</v>
      </c>
    </row>
    <row r="5" spans="1:5" s="10" customFormat="1" x14ac:dyDescent="0.25">
      <c r="A5" s="6" t="s">
        <v>11</v>
      </c>
      <c r="B5" s="7" t="s">
        <v>12</v>
      </c>
      <c r="C5" s="8">
        <f>5+1</f>
        <v>6</v>
      </c>
      <c r="D5" s="8">
        <v>0</v>
      </c>
      <c r="E5" s="9">
        <v>0</v>
      </c>
    </row>
    <row r="6" spans="1:5" s="10" customFormat="1" x14ac:dyDescent="0.25">
      <c r="A6" s="6" t="s">
        <v>13</v>
      </c>
      <c r="B6" s="7" t="s">
        <v>14</v>
      </c>
      <c r="C6" s="8">
        <f>1+1</f>
        <v>2</v>
      </c>
      <c r="D6" s="8">
        <v>0</v>
      </c>
      <c r="E6" s="9">
        <v>0</v>
      </c>
    </row>
    <row r="7" spans="1:5" s="11" customFormat="1" x14ac:dyDescent="0.25">
      <c r="A7" s="6" t="s">
        <v>15</v>
      </c>
      <c r="B7" s="7" t="s">
        <v>16</v>
      </c>
      <c r="C7" s="8">
        <v>2</v>
      </c>
      <c r="D7" s="8">
        <v>0</v>
      </c>
      <c r="E7" s="9">
        <v>0</v>
      </c>
    </row>
    <row r="8" spans="1:5" s="11" customFormat="1" x14ac:dyDescent="0.25">
      <c r="A8" s="6" t="s">
        <v>17</v>
      </c>
      <c r="B8" s="7" t="s">
        <v>18</v>
      </c>
      <c r="C8" s="12">
        <f>1</f>
        <v>1</v>
      </c>
      <c r="D8" s="8">
        <v>0</v>
      </c>
      <c r="E8" s="9">
        <v>0</v>
      </c>
    </row>
    <row r="9" spans="1:5" s="11" customFormat="1" x14ac:dyDescent="0.25">
      <c r="A9" s="6" t="s">
        <v>19</v>
      </c>
      <c r="B9" s="7" t="s">
        <v>20</v>
      </c>
      <c r="C9" s="8">
        <v>3</v>
      </c>
      <c r="D9" s="8">
        <v>0</v>
      </c>
      <c r="E9" s="9">
        <v>0</v>
      </c>
    </row>
    <row r="10" spans="1:5" s="11" customFormat="1" x14ac:dyDescent="0.25">
      <c r="A10" s="6" t="s">
        <v>21</v>
      </c>
      <c r="B10" s="7" t="s">
        <v>22</v>
      </c>
      <c r="C10" s="8">
        <v>3</v>
      </c>
      <c r="D10" s="8">
        <v>0</v>
      </c>
      <c r="E10" s="9">
        <v>0</v>
      </c>
    </row>
    <row r="11" spans="1:5" s="11" customFormat="1" x14ac:dyDescent="0.25">
      <c r="A11" s="6" t="s">
        <v>23</v>
      </c>
      <c r="B11" s="7" t="s">
        <v>24</v>
      </c>
      <c r="C11" s="8">
        <v>3</v>
      </c>
      <c r="D11" s="8">
        <v>0</v>
      </c>
      <c r="E11" s="9">
        <v>0</v>
      </c>
    </row>
    <row r="12" spans="1:5" s="11" customFormat="1" x14ac:dyDescent="0.25">
      <c r="A12" s="13" t="s">
        <v>25</v>
      </c>
      <c r="B12" s="14" t="s">
        <v>26</v>
      </c>
      <c r="C12" s="8">
        <f>3+1</f>
        <v>4</v>
      </c>
      <c r="D12" s="8">
        <v>0</v>
      </c>
      <c r="E12" s="9">
        <v>0</v>
      </c>
    </row>
    <row r="13" spans="1:5" s="11" customFormat="1" x14ac:dyDescent="0.25">
      <c r="A13" s="6" t="s">
        <v>27</v>
      </c>
      <c r="B13" s="7" t="s">
        <v>28</v>
      </c>
      <c r="C13" s="8">
        <v>1</v>
      </c>
      <c r="D13" s="8">
        <v>0</v>
      </c>
      <c r="E13" s="9">
        <v>0</v>
      </c>
    </row>
    <row r="14" spans="1:5" s="11" customFormat="1" x14ac:dyDescent="0.25">
      <c r="A14" s="6" t="s">
        <v>29</v>
      </c>
      <c r="B14" s="7" t="s">
        <v>30</v>
      </c>
      <c r="C14" s="8">
        <f>1+1</f>
        <v>2</v>
      </c>
      <c r="D14" s="8">
        <v>0</v>
      </c>
      <c r="E14" s="9">
        <v>0</v>
      </c>
    </row>
    <row r="15" spans="1:5" s="11" customFormat="1" x14ac:dyDescent="0.25">
      <c r="A15" s="6" t="s">
        <v>31</v>
      </c>
      <c r="B15" s="7" t="s">
        <v>26</v>
      </c>
      <c r="C15" s="8">
        <f>11</f>
        <v>11</v>
      </c>
      <c r="D15" s="8">
        <v>0</v>
      </c>
      <c r="E15" s="9">
        <v>0</v>
      </c>
    </row>
    <row r="16" spans="1:5" s="11" customFormat="1" x14ac:dyDescent="0.25">
      <c r="A16" s="6">
        <v>310220305</v>
      </c>
      <c r="B16" s="7" t="s">
        <v>32</v>
      </c>
      <c r="C16" s="8">
        <v>4</v>
      </c>
      <c r="D16" s="8">
        <v>0</v>
      </c>
      <c r="E16" s="9">
        <v>0</v>
      </c>
    </row>
    <row r="17" spans="1:5" s="11" customFormat="1" x14ac:dyDescent="0.25">
      <c r="A17" s="6">
        <v>311130700</v>
      </c>
      <c r="B17" s="7" t="s">
        <v>33</v>
      </c>
      <c r="C17" s="8">
        <v>1</v>
      </c>
      <c r="D17" s="8">
        <v>0</v>
      </c>
      <c r="E17" s="9">
        <v>0</v>
      </c>
    </row>
    <row r="18" spans="1:5" s="11" customFormat="1" x14ac:dyDescent="0.25">
      <c r="A18" s="6" t="s">
        <v>34</v>
      </c>
      <c r="B18" s="7" t="s">
        <v>35</v>
      </c>
      <c r="C18" s="8">
        <f>10+1</f>
        <v>11</v>
      </c>
      <c r="D18" s="8">
        <v>0</v>
      </c>
      <c r="E18" s="9">
        <v>0</v>
      </c>
    </row>
    <row r="19" spans="1:5" s="11" customFormat="1" x14ac:dyDescent="0.25">
      <c r="A19" s="6" t="s">
        <v>36</v>
      </c>
      <c r="B19" s="7" t="s">
        <v>37</v>
      </c>
      <c r="C19" s="8">
        <v>3</v>
      </c>
      <c r="D19" s="8">
        <v>0</v>
      </c>
      <c r="E19" s="9">
        <v>0</v>
      </c>
    </row>
    <row r="20" spans="1:5" s="11" customFormat="1" x14ac:dyDescent="0.25">
      <c r="A20" s="15" t="s">
        <v>38</v>
      </c>
      <c r="B20" s="7" t="s">
        <v>39</v>
      </c>
      <c r="C20" s="8">
        <v>2</v>
      </c>
      <c r="D20" s="8">
        <v>0</v>
      </c>
      <c r="E20" s="9">
        <v>0</v>
      </c>
    </row>
    <row r="21" spans="1:5" s="11" customFormat="1" x14ac:dyDescent="0.25">
      <c r="A21" s="6" t="s">
        <v>40</v>
      </c>
      <c r="B21" s="7" t="s">
        <v>41</v>
      </c>
      <c r="C21" s="8">
        <v>5</v>
      </c>
      <c r="D21" s="8">
        <v>0</v>
      </c>
      <c r="E21" s="9">
        <v>0</v>
      </c>
    </row>
    <row r="22" spans="1:5" s="11" customFormat="1" x14ac:dyDescent="0.25">
      <c r="A22" s="6">
        <v>310131101</v>
      </c>
      <c r="B22" s="7" t="s">
        <v>42</v>
      </c>
      <c r="C22" s="8">
        <v>1</v>
      </c>
      <c r="D22" s="8">
        <v>0</v>
      </c>
      <c r="E22" s="9">
        <v>0</v>
      </c>
    </row>
    <row r="23" spans="1:5" s="11" customFormat="1" x14ac:dyDescent="0.25">
      <c r="A23" s="6" t="s">
        <v>43</v>
      </c>
      <c r="B23" s="7" t="s">
        <v>44</v>
      </c>
      <c r="C23" s="8">
        <v>3</v>
      </c>
      <c r="D23" s="8">
        <v>0</v>
      </c>
      <c r="E23" s="9">
        <v>0</v>
      </c>
    </row>
    <row r="24" spans="1:5" s="11" customFormat="1" x14ac:dyDescent="0.25">
      <c r="A24" s="6" t="s">
        <v>45</v>
      </c>
      <c r="B24" s="7" t="s">
        <v>46</v>
      </c>
      <c r="C24" s="8">
        <v>3</v>
      </c>
      <c r="D24" s="8">
        <v>0</v>
      </c>
      <c r="E24" s="9">
        <v>0</v>
      </c>
    </row>
    <row r="25" spans="1:5" s="11" customFormat="1" x14ac:dyDescent="0.25">
      <c r="A25" s="6" t="s">
        <v>47</v>
      </c>
      <c r="B25" s="7" t="s">
        <v>48</v>
      </c>
      <c r="C25" s="8">
        <v>3</v>
      </c>
      <c r="D25" s="8">
        <v>0</v>
      </c>
      <c r="E25" s="9">
        <v>0</v>
      </c>
    </row>
    <row r="26" spans="1:5" s="11" customFormat="1" x14ac:dyDescent="0.25">
      <c r="A26" s="6" t="s">
        <v>49</v>
      </c>
      <c r="B26" s="7" t="s">
        <v>50</v>
      </c>
      <c r="C26" s="8">
        <f>1+1</f>
        <v>2</v>
      </c>
      <c r="D26" s="8">
        <v>0</v>
      </c>
      <c r="E26" s="9">
        <v>0</v>
      </c>
    </row>
    <row r="27" spans="1:5" s="11" customFormat="1" x14ac:dyDescent="0.25">
      <c r="A27" s="16" t="s">
        <v>51</v>
      </c>
      <c r="B27" s="17" t="s">
        <v>52</v>
      </c>
      <c r="C27" s="8">
        <v>1</v>
      </c>
      <c r="D27" s="8">
        <v>0</v>
      </c>
      <c r="E27" s="9">
        <v>0</v>
      </c>
    </row>
    <row r="28" spans="1:5" s="11" customFormat="1" x14ac:dyDescent="0.25">
      <c r="A28" s="6" t="s">
        <v>53</v>
      </c>
      <c r="B28" s="7" t="s">
        <v>54</v>
      </c>
      <c r="C28" s="8">
        <v>2</v>
      </c>
      <c r="D28" s="8">
        <v>0</v>
      </c>
      <c r="E28" s="9">
        <v>0</v>
      </c>
    </row>
    <row r="29" spans="1:5" s="11" customFormat="1" x14ac:dyDescent="0.25">
      <c r="A29" s="6" t="s">
        <v>55</v>
      </c>
      <c r="B29" s="7" t="s">
        <v>56</v>
      </c>
      <c r="C29" s="8">
        <v>1</v>
      </c>
      <c r="D29" s="8">
        <v>0</v>
      </c>
      <c r="E29" s="9">
        <v>0</v>
      </c>
    </row>
    <row r="30" spans="1:5" s="11" customFormat="1" x14ac:dyDescent="0.25">
      <c r="A30" s="16" t="s">
        <v>57</v>
      </c>
      <c r="B30" s="17" t="s">
        <v>58</v>
      </c>
      <c r="C30" s="8">
        <v>1</v>
      </c>
      <c r="D30" s="8">
        <v>0</v>
      </c>
      <c r="E30" s="9">
        <v>0</v>
      </c>
    </row>
    <row r="31" spans="1:5" s="11" customFormat="1" x14ac:dyDescent="0.25">
      <c r="A31" s="6">
        <v>828209</v>
      </c>
      <c r="B31" s="7" t="s">
        <v>59</v>
      </c>
      <c r="C31" s="8">
        <v>2</v>
      </c>
      <c r="D31" s="8">
        <v>0</v>
      </c>
      <c r="E31" s="9">
        <v>0</v>
      </c>
    </row>
    <row r="32" spans="1:5" s="11" customFormat="1" x14ac:dyDescent="0.25">
      <c r="A32" s="6" t="s">
        <v>60</v>
      </c>
      <c r="B32" s="7" t="s">
        <v>61</v>
      </c>
      <c r="C32" s="8">
        <v>3</v>
      </c>
      <c r="D32" s="8">
        <v>0</v>
      </c>
      <c r="E32" s="9">
        <v>0</v>
      </c>
    </row>
    <row r="33" spans="1:5" s="18" customFormat="1" x14ac:dyDescent="0.25">
      <c r="A33" s="6" t="s">
        <v>62</v>
      </c>
      <c r="B33" s="7" t="s">
        <v>63</v>
      </c>
      <c r="C33" s="8">
        <v>2</v>
      </c>
      <c r="D33" s="8">
        <v>0</v>
      </c>
      <c r="E33" s="9">
        <v>0</v>
      </c>
    </row>
    <row r="34" spans="1:5" s="18" customFormat="1" x14ac:dyDescent="0.25">
      <c r="A34" s="6" t="s">
        <v>64</v>
      </c>
      <c r="B34" s="7" t="s">
        <v>65</v>
      </c>
      <c r="C34" s="8">
        <f>1</f>
        <v>1</v>
      </c>
      <c r="D34" s="8">
        <v>0</v>
      </c>
      <c r="E34" s="9">
        <v>0</v>
      </c>
    </row>
    <row r="35" spans="1:5" s="18" customFormat="1" x14ac:dyDescent="0.25">
      <c r="A35" s="6" t="s">
        <v>66</v>
      </c>
      <c r="B35" s="7" t="s">
        <v>67</v>
      </c>
      <c r="C35" s="8">
        <v>2</v>
      </c>
      <c r="D35" s="8">
        <v>0</v>
      </c>
      <c r="E35" s="9">
        <v>0</v>
      </c>
    </row>
    <row r="36" spans="1:5" s="18" customFormat="1" x14ac:dyDescent="0.25">
      <c r="A36" s="6" t="s">
        <v>68</v>
      </c>
      <c r="B36" s="7" t="s">
        <v>69</v>
      </c>
      <c r="C36" s="8">
        <f>1+1+1</f>
        <v>3</v>
      </c>
      <c r="D36" s="8">
        <v>0</v>
      </c>
      <c r="E36" s="9">
        <v>0</v>
      </c>
    </row>
    <row r="37" spans="1:5" s="18" customFormat="1" x14ac:dyDescent="0.25">
      <c r="A37" s="6" t="s">
        <v>70</v>
      </c>
      <c r="B37" s="7" t="s">
        <v>71</v>
      </c>
      <c r="C37" s="8">
        <f>1</f>
        <v>1</v>
      </c>
      <c r="D37" s="8">
        <v>0</v>
      </c>
      <c r="E37" s="9">
        <v>0</v>
      </c>
    </row>
    <row r="38" spans="1:5" s="18" customFormat="1" x14ac:dyDescent="0.25">
      <c r="A38" s="6" t="s">
        <v>72</v>
      </c>
      <c r="B38" s="7" t="s">
        <v>73</v>
      </c>
      <c r="C38" s="8">
        <v>2</v>
      </c>
      <c r="D38" s="8">
        <v>0</v>
      </c>
      <c r="E38" s="9">
        <v>0</v>
      </c>
    </row>
    <row r="39" spans="1:5" s="18" customFormat="1" x14ac:dyDescent="0.25">
      <c r="A39" s="6" t="s">
        <v>74</v>
      </c>
      <c r="B39" s="7" t="s">
        <v>75</v>
      </c>
      <c r="C39" s="8">
        <f>1</f>
        <v>1</v>
      </c>
      <c r="D39" s="8">
        <v>0</v>
      </c>
      <c r="E39" s="9">
        <v>0</v>
      </c>
    </row>
    <row r="40" spans="1:5" s="18" customFormat="1" x14ac:dyDescent="0.25">
      <c r="A40" s="6" t="s">
        <v>76</v>
      </c>
      <c r="B40" s="7" t="s">
        <v>77</v>
      </c>
      <c r="C40" s="8">
        <f>2</f>
        <v>2</v>
      </c>
      <c r="D40" s="8">
        <v>0</v>
      </c>
      <c r="E40" s="9">
        <v>0</v>
      </c>
    </row>
    <row r="41" spans="1:5" s="18" customFormat="1" x14ac:dyDescent="0.25">
      <c r="A41" s="6" t="s">
        <v>78</v>
      </c>
      <c r="B41" s="19" t="s">
        <v>79</v>
      </c>
      <c r="C41" s="8">
        <v>3</v>
      </c>
      <c r="D41" s="8">
        <v>0</v>
      </c>
      <c r="E41" s="9">
        <v>0</v>
      </c>
    </row>
    <row r="42" spans="1:5" s="18" customFormat="1" x14ac:dyDescent="0.25">
      <c r="A42" s="6" t="s">
        <v>80</v>
      </c>
      <c r="B42" s="19" t="s">
        <v>81</v>
      </c>
      <c r="C42" s="8">
        <v>3</v>
      </c>
      <c r="D42" s="8">
        <v>0</v>
      </c>
      <c r="E42" s="9">
        <v>0</v>
      </c>
    </row>
    <row r="43" spans="1:5" s="18" customFormat="1" x14ac:dyDescent="0.25">
      <c r="A43" s="6" t="s">
        <v>82</v>
      </c>
      <c r="B43" s="7" t="s">
        <v>83</v>
      </c>
      <c r="C43" s="8">
        <v>3</v>
      </c>
      <c r="D43" s="8">
        <v>0</v>
      </c>
      <c r="E43" s="9">
        <v>0</v>
      </c>
    </row>
    <row r="44" spans="1:5" s="18" customFormat="1" x14ac:dyDescent="0.25">
      <c r="A44" s="6" t="s">
        <v>84</v>
      </c>
      <c r="B44" s="7" t="s">
        <v>85</v>
      </c>
      <c r="C44" s="8">
        <f>3</f>
        <v>3</v>
      </c>
      <c r="D44" s="8">
        <v>0</v>
      </c>
      <c r="E44" s="9">
        <v>0</v>
      </c>
    </row>
    <row r="45" spans="1:5" s="18" customFormat="1" x14ac:dyDescent="0.25">
      <c r="A45" s="6" t="s">
        <v>86</v>
      </c>
      <c r="B45" s="7" t="s">
        <v>87</v>
      </c>
      <c r="C45" s="8">
        <v>1</v>
      </c>
      <c r="D45" s="8">
        <v>0</v>
      </c>
      <c r="E45" s="9">
        <v>0</v>
      </c>
    </row>
    <row r="46" spans="1:5" s="18" customFormat="1" x14ac:dyDescent="0.25">
      <c r="A46" s="6" t="s">
        <v>88</v>
      </c>
      <c r="B46" s="7" t="s">
        <v>89</v>
      </c>
      <c r="C46" s="8">
        <v>1</v>
      </c>
      <c r="D46" s="8">
        <v>0</v>
      </c>
      <c r="E46" s="9">
        <v>0</v>
      </c>
    </row>
    <row r="47" spans="1:5" s="18" customFormat="1" x14ac:dyDescent="0.25">
      <c r="A47" s="20" t="s">
        <v>90</v>
      </c>
      <c r="B47" s="21" t="s">
        <v>91</v>
      </c>
      <c r="C47" s="8">
        <v>2</v>
      </c>
      <c r="D47" s="8">
        <v>0</v>
      </c>
      <c r="E47" s="9">
        <v>0</v>
      </c>
    </row>
    <row r="48" spans="1:5" s="18" customFormat="1" x14ac:dyDescent="0.25">
      <c r="A48" s="6" t="s">
        <v>92</v>
      </c>
      <c r="B48" s="19" t="s">
        <v>93</v>
      </c>
      <c r="C48" s="8">
        <v>1</v>
      </c>
      <c r="D48" s="8">
        <v>0</v>
      </c>
      <c r="E48" s="9">
        <v>0</v>
      </c>
    </row>
    <row r="49" spans="1:5" s="18" customFormat="1" x14ac:dyDescent="0.25">
      <c r="A49" s="6" t="s">
        <v>94</v>
      </c>
      <c r="B49" s="19" t="s">
        <v>95</v>
      </c>
      <c r="C49" s="8">
        <v>1</v>
      </c>
      <c r="D49" s="8">
        <v>0</v>
      </c>
      <c r="E49" s="9">
        <v>0</v>
      </c>
    </row>
    <row r="50" spans="1:5" s="18" customFormat="1" x14ac:dyDescent="0.25">
      <c r="A50" s="6" t="s">
        <v>96</v>
      </c>
      <c r="B50" s="19" t="s">
        <v>97</v>
      </c>
      <c r="C50" s="8">
        <v>1</v>
      </c>
      <c r="D50" s="8">
        <v>0</v>
      </c>
      <c r="E50" s="9">
        <v>0</v>
      </c>
    </row>
    <row r="51" spans="1:5" s="18" customFormat="1" x14ac:dyDescent="0.25">
      <c r="A51" s="6" t="s">
        <v>98</v>
      </c>
      <c r="B51" s="7" t="s">
        <v>99</v>
      </c>
      <c r="C51" s="8">
        <f>1+1</f>
        <v>2</v>
      </c>
      <c r="D51" s="8">
        <v>0</v>
      </c>
      <c r="E51" s="9">
        <v>0</v>
      </c>
    </row>
    <row r="52" spans="1:5" s="18" customFormat="1" x14ac:dyDescent="0.25">
      <c r="A52" s="6" t="s">
        <v>100</v>
      </c>
      <c r="B52" s="7" t="s">
        <v>101</v>
      </c>
      <c r="C52" s="8">
        <f>2</f>
        <v>2</v>
      </c>
      <c r="D52" s="8">
        <v>0</v>
      </c>
      <c r="E52" s="9">
        <v>0</v>
      </c>
    </row>
    <row r="53" spans="1:5" s="18" customFormat="1" x14ac:dyDescent="0.25">
      <c r="A53" s="6" t="s">
        <v>102</v>
      </c>
      <c r="B53" s="7" t="s">
        <v>103</v>
      </c>
      <c r="C53" s="8">
        <f>1+2+1</f>
        <v>4</v>
      </c>
      <c r="D53" s="8">
        <v>0</v>
      </c>
      <c r="E53" s="9">
        <v>0</v>
      </c>
    </row>
    <row r="54" spans="1:5" s="18" customFormat="1" x14ac:dyDescent="0.25">
      <c r="A54" s="6" t="s">
        <v>104</v>
      </c>
      <c r="B54" s="7" t="s">
        <v>105</v>
      </c>
      <c r="C54" s="8">
        <v>9</v>
      </c>
      <c r="D54" s="8">
        <v>0</v>
      </c>
      <c r="E54" s="9">
        <v>0</v>
      </c>
    </row>
    <row r="55" spans="1:5" s="18" customFormat="1" x14ac:dyDescent="0.25">
      <c r="A55" s="6" t="s">
        <v>106</v>
      </c>
      <c r="B55" s="7" t="s">
        <v>107</v>
      </c>
      <c r="C55" s="8">
        <f>2+3</f>
        <v>5</v>
      </c>
      <c r="D55" s="8">
        <v>0</v>
      </c>
      <c r="E55" s="9">
        <v>0</v>
      </c>
    </row>
    <row r="56" spans="1:5" s="18" customFormat="1" x14ac:dyDescent="0.25">
      <c r="A56" s="6" t="s">
        <v>108</v>
      </c>
      <c r="B56" s="7" t="s">
        <v>109</v>
      </c>
      <c r="C56" s="8">
        <v>1</v>
      </c>
      <c r="D56" s="8">
        <v>0</v>
      </c>
      <c r="E56" s="9">
        <v>0</v>
      </c>
    </row>
    <row r="57" spans="1:5" s="18" customFormat="1" x14ac:dyDescent="0.25">
      <c r="A57" s="6" t="s">
        <v>110</v>
      </c>
      <c r="B57" s="7" t="s">
        <v>111</v>
      </c>
      <c r="C57" s="8">
        <f>1+2</f>
        <v>3</v>
      </c>
      <c r="D57" s="8">
        <v>0</v>
      </c>
      <c r="E57" s="9">
        <v>0</v>
      </c>
    </row>
    <row r="58" spans="1:5" s="18" customFormat="1" x14ac:dyDescent="0.25">
      <c r="A58" s="6" t="s">
        <v>112</v>
      </c>
      <c r="B58" s="7" t="s">
        <v>113</v>
      </c>
      <c r="C58" s="8">
        <v>2</v>
      </c>
      <c r="D58" s="8">
        <v>0</v>
      </c>
      <c r="E58" s="9">
        <v>0</v>
      </c>
    </row>
    <row r="59" spans="1:5" s="18" customFormat="1" x14ac:dyDescent="0.25">
      <c r="A59" s="6" t="s">
        <v>114</v>
      </c>
      <c r="B59" s="7" t="s">
        <v>115</v>
      </c>
      <c r="C59" s="8">
        <v>1</v>
      </c>
      <c r="D59" s="8">
        <v>0</v>
      </c>
      <c r="E59" s="9">
        <v>0</v>
      </c>
    </row>
    <row r="60" spans="1:5" s="18" customFormat="1" x14ac:dyDescent="0.25">
      <c r="A60" s="6" t="s">
        <v>116</v>
      </c>
      <c r="B60" s="7" t="s">
        <v>117</v>
      </c>
      <c r="C60" s="8">
        <v>1</v>
      </c>
      <c r="D60" s="8">
        <v>0</v>
      </c>
      <c r="E60" s="9">
        <v>0</v>
      </c>
    </row>
    <row r="61" spans="1:5" s="18" customFormat="1" x14ac:dyDescent="0.25">
      <c r="A61" s="6" t="s">
        <v>118</v>
      </c>
      <c r="B61" s="7" t="s">
        <v>119</v>
      </c>
      <c r="C61" s="8">
        <f>1+2</f>
        <v>3</v>
      </c>
      <c r="D61" s="8">
        <v>0</v>
      </c>
      <c r="E61" s="9">
        <v>0</v>
      </c>
    </row>
    <row r="62" spans="1:5" s="18" customFormat="1" x14ac:dyDescent="0.25">
      <c r="A62" s="6" t="s">
        <v>120</v>
      </c>
      <c r="B62" s="7" t="s">
        <v>121</v>
      </c>
      <c r="C62" s="8">
        <f>1+2</f>
        <v>3</v>
      </c>
      <c r="D62" s="8">
        <v>0</v>
      </c>
      <c r="E62" s="9">
        <v>0</v>
      </c>
    </row>
    <row r="63" spans="1:5" s="18" customFormat="1" x14ac:dyDescent="0.25">
      <c r="A63" s="6" t="s">
        <v>122</v>
      </c>
      <c r="B63" s="7" t="s">
        <v>123</v>
      </c>
      <c r="C63" s="8">
        <f>4</f>
        <v>4</v>
      </c>
      <c r="D63" s="8">
        <v>0</v>
      </c>
      <c r="E63" s="9">
        <v>0</v>
      </c>
    </row>
    <row r="64" spans="1:5" s="18" customFormat="1" x14ac:dyDescent="0.25">
      <c r="A64" s="6" t="s">
        <v>124</v>
      </c>
      <c r="B64" s="7" t="s">
        <v>125</v>
      </c>
      <c r="C64" s="8">
        <f>1+1</f>
        <v>2</v>
      </c>
      <c r="D64" s="8">
        <v>0</v>
      </c>
      <c r="E64" s="9">
        <v>0</v>
      </c>
    </row>
    <row r="65" spans="1:5" s="18" customFormat="1" x14ac:dyDescent="0.25">
      <c r="A65" s="6" t="s">
        <v>126</v>
      </c>
      <c r="B65" s="7" t="s">
        <v>127</v>
      </c>
      <c r="C65" s="8">
        <v>2</v>
      </c>
      <c r="D65" s="8">
        <v>0</v>
      </c>
      <c r="E65" s="9">
        <v>0</v>
      </c>
    </row>
    <row r="66" spans="1:5" s="18" customFormat="1" x14ac:dyDescent="0.25">
      <c r="A66" s="6" t="s">
        <v>128</v>
      </c>
      <c r="B66" s="7" t="s">
        <v>129</v>
      </c>
      <c r="C66" s="8">
        <f>5</f>
        <v>5</v>
      </c>
      <c r="D66" s="8">
        <v>0</v>
      </c>
      <c r="E66" s="9">
        <v>0</v>
      </c>
    </row>
    <row r="67" spans="1:5" s="18" customFormat="1" x14ac:dyDescent="0.25">
      <c r="A67" s="6" t="s">
        <v>130</v>
      </c>
      <c r="B67" s="7" t="s">
        <v>131</v>
      </c>
      <c r="C67" s="8">
        <v>3</v>
      </c>
      <c r="D67" s="8">
        <v>0</v>
      </c>
      <c r="E67" s="9">
        <v>0</v>
      </c>
    </row>
    <row r="68" spans="1:5" s="18" customFormat="1" x14ac:dyDescent="0.25">
      <c r="A68" s="6" t="s">
        <v>132</v>
      </c>
      <c r="B68" s="7" t="s">
        <v>133</v>
      </c>
      <c r="C68" s="8">
        <f>2+1</f>
        <v>3</v>
      </c>
      <c r="D68" s="8">
        <v>0</v>
      </c>
      <c r="E68" s="9">
        <v>0</v>
      </c>
    </row>
    <row r="69" spans="1:5" s="18" customFormat="1" x14ac:dyDescent="0.25">
      <c r="A69" s="6" t="s">
        <v>134</v>
      </c>
      <c r="B69" s="7" t="s">
        <v>135</v>
      </c>
      <c r="C69" s="8">
        <f>1+1</f>
        <v>2</v>
      </c>
      <c r="D69" s="8">
        <v>0</v>
      </c>
      <c r="E69" s="9">
        <v>0</v>
      </c>
    </row>
    <row r="70" spans="1:5" s="18" customFormat="1" x14ac:dyDescent="0.25">
      <c r="A70" s="6" t="s">
        <v>136</v>
      </c>
      <c r="B70" s="7" t="s">
        <v>137</v>
      </c>
      <c r="C70" s="8">
        <f>1+3</f>
        <v>4</v>
      </c>
      <c r="D70" s="8">
        <v>0</v>
      </c>
      <c r="E70" s="9">
        <v>0</v>
      </c>
    </row>
    <row r="71" spans="1:5" s="18" customFormat="1" x14ac:dyDescent="0.25">
      <c r="A71" s="22" t="s">
        <v>138</v>
      </c>
      <c r="B71" s="19" t="s">
        <v>139</v>
      </c>
      <c r="C71" s="8">
        <v>1</v>
      </c>
      <c r="D71" s="8">
        <v>0</v>
      </c>
      <c r="E71" s="9">
        <v>0</v>
      </c>
    </row>
    <row r="72" spans="1:5" s="18" customFormat="1" x14ac:dyDescent="0.25">
      <c r="A72" s="22" t="s">
        <v>140</v>
      </c>
      <c r="B72" s="19" t="s">
        <v>141</v>
      </c>
      <c r="C72" s="8">
        <v>1</v>
      </c>
      <c r="D72" s="8">
        <v>0</v>
      </c>
      <c r="E72" s="9">
        <v>0</v>
      </c>
    </row>
    <row r="73" spans="1:5" s="18" customFormat="1" x14ac:dyDescent="0.25">
      <c r="A73" s="22" t="s">
        <v>142</v>
      </c>
      <c r="B73" s="19" t="s">
        <v>143</v>
      </c>
      <c r="C73" s="8">
        <f>1</f>
        <v>1</v>
      </c>
      <c r="D73" s="8">
        <v>0</v>
      </c>
      <c r="E73" s="9">
        <v>0</v>
      </c>
    </row>
    <row r="74" spans="1:5" s="18" customFormat="1" x14ac:dyDescent="0.25">
      <c r="A74" s="23" t="s">
        <v>144</v>
      </c>
      <c r="B74" s="9" t="s">
        <v>145</v>
      </c>
      <c r="C74" s="8">
        <f>1+2</f>
        <v>3</v>
      </c>
      <c r="D74" s="8">
        <v>0</v>
      </c>
      <c r="E74" s="9">
        <v>0</v>
      </c>
    </row>
    <row r="75" spans="1:5" s="18" customFormat="1" x14ac:dyDescent="0.25">
      <c r="A75" s="23" t="s">
        <v>146</v>
      </c>
      <c r="B75" s="9" t="s">
        <v>147</v>
      </c>
      <c r="C75" s="8">
        <f>3</f>
        <v>3</v>
      </c>
      <c r="D75" s="8">
        <v>0</v>
      </c>
      <c r="E75" s="9">
        <v>0</v>
      </c>
    </row>
    <row r="76" spans="1:5" s="18" customFormat="1" x14ac:dyDescent="0.25">
      <c r="A76" s="23" t="s">
        <v>148</v>
      </c>
      <c r="B76" s="9" t="s">
        <v>149</v>
      </c>
      <c r="C76" s="8">
        <v>1</v>
      </c>
      <c r="D76" s="8">
        <v>0</v>
      </c>
      <c r="E76" s="9">
        <v>0</v>
      </c>
    </row>
    <row r="77" spans="1:5" s="18" customFormat="1" x14ac:dyDescent="0.25">
      <c r="A77" s="6" t="s">
        <v>150</v>
      </c>
      <c r="B77" s="7" t="s">
        <v>151</v>
      </c>
      <c r="C77" s="8">
        <v>2</v>
      </c>
      <c r="D77" s="8">
        <v>0</v>
      </c>
      <c r="E77" s="9">
        <v>0</v>
      </c>
    </row>
    <row r="78" spans="1:5" s="18" customFormat="1" x14ac:dyDescent="0.25">
      <c r="A78" s="6" t="s">
        <v>152</v>
      </c>
      <c r="B78" s="7" t="s">
        <v>137</v>
      </c>
      <c r="C78" s="8">
        <f>1</f>
        <v>1</v>
      </c>
      <c r="D78" s="8">
        <v>0</v>
      </c>
      <c r="E78" s="9">
        <v>0</v>
      </c>
    </row>
    <row r="79" spans="1:5" s="18" customFormat="1" x14ac:dyDescent="0.25">
      <c r="A79" s="6" t="s">
        <v>153</v>
      </c>
      <c r="B79" s="7" t="s">
        <v>154</v>
      </c>
      <c r="C79" s="8">
        <v>2</v>
      </c>
      <c r="D79" s="8">
        <v>0</v>
      </c>
      <c r="E79" s="9">
        <v>0</v>
      </c>
    </row>
    <row r="80" spans="1:5" s="18" customFormat="1" x14ac:dyDescent="0.25">
      <c r="A80" s="6" t="s">
        <v>155</v>
      </c>
      <c r="B80" s="7" t="s">
        <v>156</v>
      </c>
      <c r="C80" s="8">
        <f>1</f>
        <v>1</v>
      </c>
      <c r="D80" s="8">
        <v>0</v>
      </c>
      <c r="E80" s="9">
        <v>0</v>
      </c>
    </row>
    <row r="81" spans="1:5" s="18" customFormat="1" x14ac:dyDescent="0.25">
      <c r="A81" s="6" t="s">
        <v>157</v>
      </c>
      <c r="B81" s="7" t="s">
        <v>158</v>
      </c>
      <c r="C81" s="8">
        <v>2</v>
      </c>
      <c r="D81" s="8">
        <v>0</v>
      </c>
      <c r="E81" s="9">
        <v>0</v>
      </c>
    </row>
    <row r="82" spans="1:5" s="18" customFormat="1" x14ac:dyDescent="0.25">
      <c r="A82" s="22" t="s">
        <v>159</v>
      </c>
      <c r="B82" s="19" t="s">
        <v>160</v>
      </c>
      <c r="C82" s="8">
        <f>1</f>
        <v>1</v>
      </c>
      <c r="D82" s="8">
        <v>0</v>
      </c>
      <c r="E82" s="9">
        <v>0</v>
      </c>
    </row>
    <row r="83" spans="1:5" s="18" customFormat="1" x14ac:dyDescent="0.25">
      <c r="A83" s="22" t="s">
        <v>161</v>
      </c>
      <c r="B83" s="19" t="s">
        <v>162</v>
      </c>
      <c r="C83" s="8">
        <f>1</f>
        <v>1</v>
      </c>
      <c r="D83" s="8">
        <v>0</v>
      </c>
      <c r="E83" s="9">
        <v>0</v>
      </c>
    </row>
    <row r="84" spans="1:5" s="18" customFormat="1" x14ac:dyDescent="0.25">
      <c r="A84" s="22" t="s">
        <v>163</v>
      </c>
      <c r="B84" s="19" t="s">
        <v>164</v>
      </c>
      <c r="C84" s="8">
        <v>6</v>
      </c>
      <c r="D84" s="8">
        <v>0</v>
      </c>
      <c r="E84" s="9">
        <v>0</v>
      </c>
    </row>
    <row r="85" spans="1:5" s="18" customFormat="1" x14ac:dyDescent="0.25">
      <c r="A85" s="22" t="s">
        <v>165</v>
      </c>
      <c r="B85" s="19" t="s">
        <v>166</v>
      </c>
      <c r="C85" s="8">
        <f>1+1</f>
        <v>2</v>
      </c>
      <c r="D85" s="8">
        <v>0</v>
      </c>
      <c r="E85" s="9">
        <v>0</v>
      </c>
    </row>
    <row r="86" spans="1:5" s="18" customFormat="1" x14ac:dyDescent="0.25">
      <c r="A86" s="23" t="s">
        <v>167</v>
      </c>
      <c r="B86" s="9" t="s">
        <v>65</v>
      </c>
      <c r="C86" s="8">
        <v>2</v>
      </c>
      <c r="D86" s="8">
        <v>0</v>
      </c>
      <c r="E86" s="9">
        <v>0</v>
      </c>
    </row>
    <row r="87" spans="1:5" s="18" customFormat="1" x14ac:dyDescent="0.25">
      <c r="A87" s="23" t="s">
        <v>168</v>
      </c>
      <c r="B87" s="9" t="s">
        <v>169</v>
      </c>
      <c r="C87" s="8">
        <v>1</v>
      </c>
      <c r="D87" s="8">
        <v>0</v>
      </c>
      <c r="E87" s="9">
        <v>0</v>
      </c>
    </row>
    <row r="88" spans="1:5" s="18" customFormat="1" x14ac:dyDescent="0.25">
      <c r="A88" s="6" t="s">
        <v>170</v>
      </c>
      <c r="B88" s="7" t="s">
        <v>171</v>
      </c>
      <c r="C88" s="8">
        <f>2+1+1</f>
        <v>4</v>
      </c>
      <c r="D88" s="8">
        <v>0</v>
      </c>
      <c r="E88" s="9">
        <v>0</v>
      </c>
    </row>
    <row r="89" spans="1:5" s="18" customFormat="1" x14ac:dyDescent="0.25">
      <c r="A89" s="6" t="s">
        <v>172</v>
      </c>
      <c r="B89" s="7" t="s">
        <v>173</v>
      </c>
      <c r="C89" s="8">
        <v>1</v>
      </c>
      <c r="D89" s="8">
        <v>0</v>
      </c>
      <c r="E89" s="9">
        <v>0</v>
      </c>
    </row>
    <row r="90" spans="1:5" s="18" customFormat="1" x14ac:dyDescent="0.25">
      <c r="A90" s="6" t="s">
        <v>174</v>
      </c>
      <c r="B90" s="7" t="s">
        <v>175</v>
      </c>
      <c r="C90" s="8">
        <f>2+1</f>
        <v>3</v>
      </c>
      <c r="D90" s="8">
        <v>0</v>
      </c>
      <c r="E90" s="9">
        <v>0</v>
      </c>
    </row>
    <row r="91" spans="1:5" s="18" customFormat="1" x14ac:dyDescent="0.25">
      <c r="A91" s="6" t="s">
        <v>176</v>
      </c>
      <c r="B91" s="7" t="s">
        <v>177</v>
      </c>
      <c r="C91" s="8">
        <v>3</v>
      </c>
      <c r="D91" s="8">
        <v>0</v>
      </c>
      <c r="E91" s="9">
        <v>0</v>
      </c>
    </row>
    <row r="92" spans="1:5" s="18" customFormat="1" x14ac:dyDescent="0.25">
      <c r="A92" s="6" t="s">
        <v>178</v>
      </c>
      <c r="B92" s="7" t="s">
        <v>48</v>
      </c>
      <c r="C92" s="8">
        <f>1</f>
        <v>1</v>
      </c>
      <c r="D92" s="8">
        <v>0</v>
      </c>
      <c r="E92" s="9">
        <v>0</v>
      </c>
    </row>
    <row r="93" spans="1:5" s="18" customFormat="1" x14ac:dyDescent="0.25">
      <c r="A93" s="6" t="s">
        <v>179</v>
      </c>
      <c r="B93" s="7" t="s">
        <v>180</v>
      </c>
      <c r="C93" s="8">
        <f>1+2</f>
        <v>3</v>
      </c>
      <c r="D93" s="8">
        <v>0</v>
      </c>
      <c r="E93" s="9">
        <v>0</v>
      </c>
    </row>
    <row r="94" spans="1:5" s="18" customFormat="1" x14ac:dyDescent="0.25">
      <c r="A94" s="6" t="s">
        <v>181</v>
      </c>
      <c r="B94" s="7" t="s">
        <v>182</v>
      </c>
      <c r="C94" s="8">
        <f>1+1</f>
        <v>2</v>
      </c>
      <c r="D94" s="8">
        <v>0</v>
      </c>
      <c r="E94" s="9">
        <v>0</v>
      </c>
    </row>
    <row r="95" spans="1:5" s="18" customFormat="1" x14ac:dyDescent="0.25">
      <c r="A95" s="6" t="s">
        <v>183</v>
      </c>
      <c r="B95" s="7" t="s">
        <v>85</v>
      </c>
      <c r="C95" s="8">
        <v>2</v>
      </c>
      <c r="D95" s="8">
        <v>0</v>
      </c>
      <c r="E95" s="9">
        <v>0</v>
      </c>
    </row>
    <row r="96" spans="1:5" s="18" customFormat="1" x14ac:dyDescent="0.25">
      <c r="A96" s="6" t="s">
        <v>184</v>
      </c>
      <c r="B96" s="7" t="s">
        <v>185</v>
      </c>
      <c r="C96" s="8">
        <f>2+1</f>
        <v>3</v>
      </c>
      <c r="D96" s="8">
        <v>0</v>
      </c>
      <c r="E96" s="9">
        <v>0</v>
      </c>
    </row>
    <row r="97" spans="1:5" s="18" customFormat="1" x14ac:dyDescent="0.25">
      <c r="A97" s="6" t="s">
        <v>186</v>
      </c>
      <c r="B97" s="7" t="s">
        <v>187</v>
      </c>
      <c r="C97" s="8">
        <v>2</v>
      </c>
      <c r="D97" s="8">
        <v>0</v>
      </c>
      <c r="E97" s="9">
        <v>0</v>
      </c>
    </row>
    <row r="98" spans="1:5" s="18" customFormat="1" x14ac:dyDescent="0.25">
      <c r="A98" s="6" t="s">
        <v>188</v>
      </c>
      <c r="B98" s="19" t="s">
        <v>189</v>
      </c>
      <c r="C98" s="8">
        <v>3</v>
      </c>
      <c r="D98" s="8">
        <v>0</v>
      </c>
      <c r="E98" s="9">
        <v>0</v>
      </c>
    </row>
    <row r="99" spans="1:5" s="18" customFormat="1" x14ac:dyDescent="0.25">
      <c r="A99" s="6" t="s">
        <v>190</v>
      </c>
      <c r="B99" s="19" t="s">
        <v>191</v>
      </c>
      <c r="C99" s="8">
        <v>1</v>
      </c>
      <c r="D99" s="8">
        <v>0</v>
      </c>
      <c r="E99" s="9">
        <v>0</v>
      </c>
    </row>
    <row r="100" spans="1:5" s="18" customFormat="1" x14ac:dyDescent="0.25">
      <c r="A100" s="6" t="s">
        <v>192</v>
      </c>
      <c r="B100" s="19" t="s">
        <v>193</v>
      </c>
      <c r="C100" s="8">
        <v>1</v>
      </c>
      <c r="D100" s="8">
        <v>0</v>
      </c>
      <c r="E100" s="9">
        <v>0</v>
      </c>
    </row>
    <row r="101" spans="1:5" s="18" customFormat="1" x14ac:dyDescent="0.25">
      <c r="A101" s="6" t="s">
        <v>194</v>
      </c>
      <c r="B101" s="19" t="s">
        <v>195</v>
      </c>
      <c r="C101" s="8">
        <v>1</v>
      </c>
      <c r="D101" s="8">
        <v>0</v>
      </c>
      <c r="E101" s="9">
        <v>0</v>
      </c>
    </row>
    <row r="102" spans="1:5" s="18" customFormat="1" x14ac:dyDescent="0.25">
      <c r="A102" s="6" t="s">
        <v>196</v>
      </c>
      <c r="B102" s="19" t="s">
        <v>197</v>
      </c>
      <c r="C102" s="8">
        <v>1</v>
      </c>
      <c r="D102" s="8">
        <v>0</v>
      </c>
      <c r="E102" s="9">
        <v>0</v>
      </c>
    </row>
    <row r="103" spans="1:5" s="18" customFormat="1" x14ac:dyDescent="0.25">
      <c r="A103" s="6" t="s">
        <v>198</v>
      </c>
      <c r="B103" s="7" t="s">
        <v>199</v>
      </c>
      <c r="C103" s="8">
        <f>1</f>
        <v>1</v>
      </c>
      <c r="D103" s="8">
        <v>0</v>
      </c>
      <c r="E103" s="9">
        <v>0</v>
      </c>
    </row>
    <row r="104" spans="1:5" s="18" customFormat="1" x14ac:dyDescent="0.25">
      <c r="A104" s="6" t="s">
        <v>200</v>
      </c>
      <c r="B104" s="7" t="s">
        <v>201</v>
      </c>
      <c r="C104" s="8">
        <f>2+2</f>
        <v>4</v>
      </c>
      <c r="D104" s="8">
        <v>0</v>
      </c>
      <c r="E104" s="9">
        <v>0</v>
      </c>
    </row>
    <row r="105" spans="1:5" s="18" customFormat="1" x14ac:dyDescent="0.25">
      <c r="A105" s="6" t="s">
        <v>202</v>
      </c>
      <c r="B105" s="7" t="s">
        <v>203</v>
      </c>
      <c r="C105" s="8">
        <v>2</v>
      </c>
      <c r="D105" s="8">
        <v>0</v>
      </c>
      <c r="E105" s="9">
        <v>0</v>
      </c>
    </row>
    <row r="106" spans="1:5" s="18" customFormat="1" x14ac:dyDescent="0.25">
      <c r="A106" s="6" t="s">
        <v>204</v>
      </c>
      <c r="B106" s="7" t="s">
        <v>205</v>
      </c>
      <c r="C106" s="8">
        <v>1</v>
      </c>
      <c r="D106" s="8">
        <v>0</v>
      </c>
      <c r="E106" s="9">
        <v>0</v>
      </c>
    </row>
    <row r="107" spans="1:5" s="18" customFormat="1" x14ac:dyDescent="0.25">
      <c r="A107" s="6" t="s">
        <v>206</v>
      </c>
      <c r="B107" s="7" t="s">
        <v>207</v>
      </c>
      <c r="C107" s="8">
        <f>2</f>
        <v>2</v>
      </c>
      <c r="D107" s="8">
        <v>0</v>
      </c>
      <c r="E107" s="9">
        <v>0</v>
      </c>
    </row>
    <row r="108" spans="1:5" s="18" customFormat="1" x14ac:dyDescent="0.25">
      <c r="A108" s="6" t="s">
        <v>208</v>
      </c>
      <c r="B108" s="7" t="s">
        <v>209</v>
      </c>
      <c r="C108" s="8">
        <f>1+1+1</f>
        <v>3</v>
      </c>
      <c r="D108" s="8">
        <v>0</v>
      </c>
      <c r="E108" s="9">
        <v>0</v>
      </c>
    </row>
    <row r="109" spans="1:5" s="18" customFormat="1" x14ac:dyDescent="0.25">
      <c r="A109" s="23" t="s">
        <v>210</v>
      </c>
      <c r="B109" s="9" t="s">
        <v>211</v>
      </c>
      <c r="C109" s="8">
        <v>1</v>
      </c>
      <c r="D109" s="8">
        <v>0</v>
      </c>
      <c r="E109" s="9">
        <v>0</v>
      </c>
    </row>
    <row r="110" spans="1:5" s="18" customFormat="1" x14ac:dyDescent="0.25">
      <c r="A110" s="23" t="s">
        <v>212</v>
      </c>
      <c r="B110" s="9" t="s">
        <v>213</v>
      </c>
      <c r="C110" s="8">
        <v>1</v>
      </c>
      <c r="D110" s="8">
        <v>0</v>
      </c>
      <c r="E110" s="9">
        <v>0</v>
      </c>
    </row>
    <row r="111" spans="1:5" s="18" customFormat="1" x14ac:dyDescent="0.25">
      <c r="A111" s="6" t="s">
        <v>214</v>
      </c>
      <c r="B111" s="7" t="s">
        <v>215</v>
      </c>
      <c r="C111" s="8">
        <v>4</v>
      </c>
      <c r="D111" s="8">
        <v>0</v>
      </c>
      <c r="E111" s="9">
        <v>0</v>
      </c>
    </row>
    <row r="112" spans="1:5" s="18" customFormat="1" x14ac:dyDescent="0.25">
      <c r="A112" s="6" t="s">
        <v>216</v>
      </c>
      <c r="B112" s="7" t="s">
        <v>217</v>
      </c>
      <c r="C112" s="8">
        <v>1</v>
      </c>
      <c r="D112" s="8">
        <v>0</v>
      </c>
      <c r="E112" s="9">
        <v>0</v>
      </c>
    </row>
    <row r="113" spans="1:5" s="18" customFormat="1" x14ac:dyDescent="0.25">
      <c r="A113" s="6" t="s">
        <v>218</v>
      </c>
      <c r="B113" s="7" t="s">
        <v>219</v>
      </c>
      <c r="C113" s="8">
        <v>2</v>
      </c>
      <c r="D113" s="8">
        <v>0</v>
      </c>
      <c r="E113" s="9">
        <v>0</v>
      </c>
    </row>
    <row r="114" spans="1:5" s="18" customFormat="1" x14ac:dyDescent="0.25">
      <c r="A114" s="6" t="s">
        <v>220</v>
      </c>
      <c r="B114" s="7" t="s">
        <v>221</v>
      </c>
      <c r="C114" s="8">
        <v>5</v>
      </c>
      <c r="D114" s="8">
        <v>0</v>
      </c>
      <c r="E114" s="9">
        <v>0</v>
      </c>
    </row>
    <row r="115" spans="1:5" s="18" customFormat="1" x14ac:dyDescent="0.25">
      <c r="A115" s="6" t="s">
        <v>222</v>
      </c>
      <c r="B115" s="7" t="s">
        <v>37</v>
      </c>
      <c r="C115" s="8">
        <v>1</v>
      </c>
      <c r="D115" s="8">
        <v>0</v>
      </c>
      <c r="E115" s="9">
        <v>0</v>
      </c>
    </row>
    <row r="116" spans="1:5" s="18" customFormat="1" x14ac:dyDescent="0.25">
      <c r="A116" s="6" t="s">
        <v>223</v>
      </c>
      <c r="B116" s="7" t="s">
        <v>224</v>
      </c>
      <c r="C116" s="8">
        <v>2</v>
      </c>
      <c r="D116" s="8">
        <v>0</v>
      </c>
      <c r="E116" s="9">
        <v>0</v>
      </c>
    </row>
    <row r="117" spans="1:5" s="18" customFormat="1" x14ac:dyDescent="0.25">
      <c r="A117" s="6" t="s">
        <v>225</v>
      </c>
      <c r="B117" s="7" t="s">
        <v>226</v>
      </c>
      <c r="C117" s="8">
        <v>4</v>
      </c>
      <c r="D117" s="8">
        <v>0</v>
      </c>
      <c r="E117" s="9">
        <v>0</v>
      </c>
    </row>
    <row r="118" spans="1:5" s="18" customFormat="1" x14ac:dyDescent="0.25">
      <c r="A118" s="6" t="s">
        <v>227</v>
      </c>
      <c r="B118" s="7" t="s">
        <v>228</v>
      </c>
      <c r="C118" s="8">
        <f>2+1</f>
        <v>3</v>
      </c>
      <c r="D118" s="8">
        <v>0</v>
      </c>
      <c r="E118" s="9">
        <v>0</v>
      </c>
    </row>
    <row r="119" spans="1:5" s="18" customFormat="1" x14ac:dyDescent="0.25">
      <c r="A119" s="6" t="s">
        <v>229</v>
      </c>
      <c r="B119" s="7" t="s">
        <v>230</v>
      </c>
      <c r="C119" s="8">
        <f>6</f>
        <v>6</v>
      </c>
      <c r="D119" s="8">
        <v>0</v>
      </c>
      <c r="E119" s="9">
        <v>0</v>
      </c>
    </row>
    <row r="120" spans="1:5" s="18" customFormat="1" x14ac:dyDescent="0.25">
      <c r="A120" s="6" t="s">
        <v>231</v>
      </c>
      <c r="B120" s="7" t="s">
        <v>232</v>
      </c>
      <c r="C120" s="8">
        <f>1+4</f>
        <v>5</v>
      </c>
      <c r="D120" s="8">
        <v>0</v>
      </c>
      <c r="E120" s="9">
        <v>0</v>
      </c>
    </row>
    <row r="121" spans="1:5" s="18" customFormat="1" x14ac:dyDescent="0.25">
      <c r="A121" s="6" t="s">
        <v>233</v>
      </c>
      <c r="B121" s="7" t="s">
        <v>234</v>
      </c>
      <c r="C121" s="8">
        <f>1+1</f>
        <v>2</v>
      </c>
      <c r="D121" s="8">
        <v>0</v>
      </c>
      <c r="E121" s="9">
        <v>0</v>
      </c>
    </row>
    <row r="122" spans="1:5" s="18" customFormat="1" x14ac:dyDescent="0.25">
      <c r="A122" s="6" t="s">
        <v>235</v>
      </c>
      <c r="B122" s="7" t="s">
        <v>236</v>
      </c>
      <c r="C122" s="8">
        <v>3</v>
      </c>
      <c r="D122" s="8">
        <v>0</v>
      </c>
      <c r="E122" s="9">
        <v>0</v>
      </c>
    </row>
    <row r="123" spans="1:5" s="18" customFormat="1" x14ac:dyDescent="0.25">
      <c r="A123" s="6" t="s">
        <v>237</v>
      </c>
      <c r="B123" s="7" t="s">
        <v>238</v>
      </c>
      <c r="C123" s="8">
        <f>1+1</f>
        <v>2</v>
      </c>
      <c r="D123" s="8">
        <v>0</v>
      </c>
      <c r="E123" s="9">
        <v>0</v>
      </c>
    </row>
    <row r="124" spans="1:5" s="18" customFormat="1" x14ac:dyDescent="0.25">
      <c r="A124" s="6" t="s">
        <v>239</v>
      </c>
      <c r="B124" s="7" t="s">
        <v>240</v>
      </c>
      <c r="C124" s="8">
        <v>1</v>
      </c>
      <c r="D124" s="8">
        <v>0</v>
      </c>
      <c r="E124" s="9">
        <v>0</v>
      </c>
    </row>
    <row r="125" spans="1:5" s="18" customFormat="1" x14ac:dyDescent="0.25">
      <c r="A125" s="6" t="s">
        <v>241</v>
      </c>
      <c r="B125" s="7" t="s">
        <v>242</v>
      </c>
      <c r="C125" s="8">
        <f>1+1+1</f>
        <v>3</v>
      </c>
      <c r="D125" s="8">
        <v>0</v>
      </c>
      <c r="E125" s="9">
        <v>0</v>
      </c>
    </row>
    <row r="126" spans="1:5" s="18" customFormat="1" x14ac:dyDescent="0.25">
      <c r="A126" s="6" t="s">
        <v>243</v>
      </c>
      <c r="B126" s="7" t="s">
        <v>244</v>
      </c>
      <c r="C126" s="8">
        <v>2</v>
      </c>
      <c r="D126" s="8">
        <v>0</v>
      </c>
      <c r="E126" s="9">
        <v>0</v>
      </c>
    </row>
    <row r="127" spans="1:5" s="18" customFormat="1" x14ac:dyDescent="0.25">
      <c r="A127" s="6" t="s">
        <v>245</v>
      </c>
      <c r="B127" s="7" t="s">
        <v>246</v>
      </c>
      <c r="C127" s="8">
        <v>1</v>
      </c>
      <c r="D127" s="8">
        <v>0</v>
      </c>
      <c r="E127" s="9">
        <v>0</v>
      </c>
    </row>
    <row r="128" spans="1:5" s="18" customFormat="1" x14ac:dyDescent="0.25">
      <c r="A128" s="6" t="s">
        <v>247</v>
      </c>
      <c r="B128" s="7" t="s">
        <v>248</v>
      </c>
      <c r="C128" s="8">
        <f>2</f>
        <v>2</v>
      </c>
      <c r="D128" s="8">
        <v>0</v>
      </c>
      <c r="E128" s="9">
        <v>0</v>
      </c>
    </row>
    <row r="129" spans="1:5" s="18" customFormat="1" x14ac:dyDescent="0.25">
      <c r="A129" s="6" t="s">
        <v>249</v>
      </c>
      <c r="B129" s="7" t="s">
        <v>250</v>
      </c>
      <c r="C129" s="8">
        <v>2</v>
      </c>
      <c r="D129" s="8">
        <v>0</v>
      </c>
      <c r="E129" s="9">
        <v>0</v>
      </c>
    </row>
    <row r="130" spans="1:5" s="18" customFormat="1" x14ac:dyDescent="0.25">
      <c r="A130" s="6" t="s">
        <v>251</v>
      </c>
      <c r="B130" s="7" t="s">
        <v>252</v>
      </c>
      <c r="C130" s="8">
        <v>2</v>
      </c>
      <c r="D130" s="8">
        <v>0</v>
      </c>
      <c r="E130" s="9">
        <v>0</v>
      </c>
    </row>
    <row r="131" spans="1:5" s="18" customFormat="1" x14ac:dyDescent="0.25">
      <c r="A131" s="6" t="s">
        <v>253</v>
      </c>
      <c r="B131" s="7" t="s">
        <v>254</v>
      </c>
      <c r="C131" s="8">
        <f>1+1+1</f>
        <v>3</v>
      </c>
      <c r="D131" s="8">
        <v>0</v>
      </c>
      <c r="E131" s="9">
        <v>0</v>
      </c>
    </row>
    <row r="132" spans="1:5" s="18" customFormat="1" x14ac:dyDescent="0.25">
      <c r="A132" s="22" t="s">
        <v>255</v>
      </c>
      <c r="B132" s="19" t="s">
        <v>256</v>
      </c>
      <c r="C132" s="8">
        <v>2</v>
      </c>
      <c r="D132" s="8">
        <v>0</v>
      </c>
      <c r="E132" s="9">
        <v>0</v>
      </c>
    </row>
    <row r="133" spans="1:5" s="18" customFormat="1" x14ac:dyDescent="0.25">
      <c r="A133" s="23" t="s">
        <v>257</v>
      </c>
      <c r="B133" s="9" t="s">
        <v>258</v>
      </c>
      <c r="C133" s="8">
        <v>1</v>
      </c>
      <c r="D133" s="8">
        <v>0</v>
      </c>
      <c r="E133" s="9">
        <v>0</v>
      </c>
    </row>
    <row r="134" spans="1:5" s="18" customFormat="1" x14ac:dyDescent="0.25">
      <c r="A134" s="6" t="s">
        <v>259</v>
      </c>
      <c r="B134" s="7" t="s">
        <v>260</v>
      </c>
      <c r="C134" s="8">
        <f>3</f>
        <v>3</v>
      </c>
      <c r="D134" s="8">
        <v>0</v>
      </c>
      <c r="E134" s="9">
        <v>0</v>
      </c>
    </row>
    <row r="135" spans="1:5" s="18" customFormat="1" x14ac:dyDescent="0.25">
      <c r="A135" s="6" t="s">
        <v>261</v>
      </c>
      <c r="B135" s="7" t="s">
        <v>262</v>
      </c>
      <c r="C135" s="8">
        <f>1+1</f>
        <v>2</v>
      </c>
      <c r="D135" s="8">
        <v>0</v>
      </c>
      <c r="E135" s="9">
        <v>0</v>
      </c>
    </row>
    <row r="136" spans="1:5" s="18" customFormat="1" x14ac:dyDescent="0.25">
      <c r="A136" s="6" t="s">
        <v>263</v>
      </c>
      <c r="B136" s="7" t="s">
        <v>264</v>
      </c>
      <c r="C136" s="8">
        <f>7</f>
        <v>7</v>
      </c>
      <c r="D136" s="8">
        <v>0</v>
      </c>
      <c r="E136" s="9">
        <v>0</v>
      </c>
    </row>
    <row r="137" spans="1:5" s="18" customFormat="1" x14ac:dyDescent="0.25">
      <c r="A137" s="6" t="s">
        <v>265</v>
      </c>
      <c r="B137" s="7" t="s">
        <v>266</v>
      </c>
      <c r="C137" s="8">
        <v>1</v>
      </c>
      <c r="D137" s="8">
        <v>0</v>
      </c>
      <c r="E137" s="9">
        <v>0</v>
      </c>
    </row>
    <row r="138" spans="1:5" s="18" customFormat="1" x14ac:dyDescent="0.25">
      <c r="A138" s="6" t="s">
        <v>267</v>
      </c>
      <c r="B138" s="7" t="s">
        <v>246</v>
      </c>
      <c r="C138" s="8">
        <v>2</v>
      </c>
      <c r="D138" s="8">
        <v>0</v>
      </c>
      <c r="E138" s="9">
        <v>0</v>
      </c>
    </row>
    <row r="139" spans="1:5" s="18" customFormat="1" x14ac:dyDescent="0.25">
      <c r="A139" s="6" t="s">
        <v>268</v>
      </c>
      <c r="B139" s="7" t="s">
        <v>269</v>
      </c>
      <c r="C139" s="8">
        <v>1</v>
      </c>
      <c r="D139" s="8">
        <v>0</v>
      </c>
      <c r="E139" s="9">
        <v>0</v>
      </c>
    </row>
    <row r="140" spans="1:5" s="18" customFormat="1" x14ac:dyDescent="0.25">
      <c r="A140" s="6" t="s">
        <v>270</v>
      </c>
      <c r="B140" s="7" t="s">
        <v>271</v>
      </c>
      <c r="C140" s="8">
        <f>1</f>
        <v>1</v>
      </c>
      <c r="D140" s="8">
        <v>0</v>
      </c>
      <c r="E140" s="9">
        <v>0</v>
      </c>
    </row>
    <row r="141" spans="1:5" s="18" customFormat="1" x14ac:dyDescent="0.25">
      <c r="A141" s="6" t="s">
        <v>272</v>
      </c>
      <c r="B141" s="7" t="s">
        <v>273</v>
      </c>
      <c r="C141" s="8">
        <f>2</f>
        <v>2</v>
      </c>
      <c r="D141" s="8">
        <v>0</v>
      </c>
      <c r="E141" s="9">
        <v>0</v>
      </c>
    </row>
    <row r="142" spans="1:5" s="18" customFormat="1" x14ac:dyDescent="0.25">
      <c r="A142" s="6" t="s">
        <v>274</v>
      </c>
      <c r="B142" s="7" t="s">
        <v>275</v>
      </c>
      <c r="C142" s="8">
        <f>1+1+2</f>
        <v>4</v>
      </c>
      <c r="D142" s="8">
        <v>0</v>
      </c>
      <c r="E142" s="9">
        <v>0</v>
      </c>
    </row>
    <row r="143" spans="1:5" s="18" customFormat="1" x14ac:dyDescent="0.25">
      <c r="A143" s="6" t="s">
        <v>276</v>
      </c>
      <c r="B143" s="7" t="s">
        <v>6</v>
      </c>
      <c r="C143" s="8">
        <f>3</f>
        <v>3</v>
      </c>
      <c r="D143" s="8">
        <v>0</v>
      </c>
      <c r="E143" s="9">
        <v>0</v>
      </c>
    </row>
    <row r="144" spans="1:5" s="18" customFormat="1" x14ac:dyDescent="0.25">
      <c r="A144" s="6" t="s">
        <v>277</v>
      </c>
      <c r="B144" s="7" t="s">
        <v>278</v>
      </c>
      <c r="C144" s="8">
        <v>5</v>
      </c>
      <c r="D144" s="8">
        <v>0</v>
      </c>
      <c r="E144" s="9">
        <v>0</v>
      </c>
    </row>
    <row r="145" spans="1:5" s="18" customFormat="1" x14ac:dyDescent="0.25">
      <c r="A145" s="6" t="s">
        <v>279</v>
      </c>
      <c r="B145" s="7" t="s">
        <v>280</v>
      </c>
      <c r="C145" s="8">
        <v>3</v>
      </c>
      <c r="D145" s="8">
        <v>0</v>
      </c>
      <c r="E145" s="9">
        <v>0</v>
      </c>
    </row>
    <row r="146" spans="1:5" s="18" customFormat="1" x14ac:dyDescent="0.25">
      <c r="A146" s="6" t="s">
        <v>281</v>
      </c>
      <c r="B146" s="7" t="s">
        <v>282</v>
      </c>
      <c r="C146" s="8">
        <f>1+1+2</f>
        <v>4</v>
      </c>
      <c r="D146" s="8">
        <v>0</v>
      </c>
      <c r="E146" s="9">
        <v>0</v>
      </c>
    </row>
    <row r="147" spans="1:5" s="18" customFormat="1" x14ac:dyDescent="0.25">
      <c r="A147" s="6" t="s">
        <v>283</v>
      </c>
      <c r="B147" s="7" t="s">
        <v>284</v>
      </c>
      <c r="C147" s="8">
        <v>15</v>
      </c>
      <c r="D147" s="8">
        <v>0</v>
      </c>
      <c r="E147" s="9">
        <v>0</v>
      </c>
    </row>
    <row r="148" spans="1:5" s="18" customFormat="1" x14ac:dyDescent="0.25">
      <c r="A148" s="6" t="s">
        <v>285</v>
      </c>
      <c r="B148" s="7" t="s">
        <v>240</v>
      </c>
      <c r="C148" s="8">
        <v>2</v>
      </c>
      <c r="D148" s="8">
        <v>0</v>
      </c>
      <c r="E148" s="9">
        <v>0</v>
      </c>
    </row>
    <row r="149" spans="1:5" s="18" customFormat="1" x14ac:dyDescent="0.25">
      <c r="A149" s="6" t="s">
        <v>286</v>
      </c>
      <c r="B149" s="7" t="s">
        <v>287</v>
      </c>
      <c r="C149" s="8">
        <v>1</v>
      </c>
      <c r="D149" s="8">
        <v>0</v>
      </c>
      <c r="E149" s="9">
        <v>0</v>
      </c>
    </row>
    <row r="150" spans="1:5" s="18" customFormat="1" x14ac:dyDescent="0.25">
      <c r="A150" s="6" t="s">
        <v>288</v>
      </c>
      <c r="B150" s="7" t="s">
        <v>289</v>
      </c>
      <c r="C150" s="8">
        <v>2</v>
      </c>
      <c r="D150" s="8">
        <v>0</v>
      </c>
      <c r="E150" s="9">
        <v>0</v>
      </c>
    </row>
    <row r="151" spans="1:5" s="18" customFormat="1" x14ac:dyDescent="0.25">
      <c r="A151" s="6" t="s">
        <v>290</v>
      </c>
      <c r="B151" s="7" t="s">
        <v>291</v>
      </c>
      <c r="C151" s="8">
        <v>1</v>
      </c>
      <c r="D151" s="8">
        <v>0</v>
      </c>
      <c r="E151" s="9">
        <v>0</v>
      </c>
    </row>
    <row r="152" spans="1:5" s="18" customFormat="1" x14ac:dyDescent="0.25">
      <c r="A152" s="6" t="s">
        <v>292</v>
      </c>
      <c r="B152" s="7" t="s">
        <v>293</v>
      </c>
      <c r="C152" s="8">
        <v>2</v>
      </c>
      <c r="D152" s="8">
        <v>0</v>
      </c>
      <c r="E152" s="9">
        <v>0</v>
      </c>
    </row>
    <row r="153" spans="1:5" s="18" customFormat="1" x14ac:dyDescent="0.25">
      <c r="A153" s="6" t="s">
        <v>294</v>
      </c>
      <c r="B153" s="7" t="s">
        <v>295</v>
      </c>
      <c r="C153" s="8">
        <v>1</v>
      </c>
      <c r="D153" s="8">
        <v>0</v>
      </c>
      <c r="E153" s="9">
        <v>0</v>
      </c>
    </row>
    <row r="154" spans="1:5" s="18" customFormat="1" x14ac:dyDescent="0.25">
      <c r="A154" s="22" t="s">
        <v>296</v>
      </c>
      <c r="B154" s="19" t="s">
        <v>297</v>
      </c>
      <c r="C154" s="8">
        <f>1+2</f>
        <v>3</v>
      </c>
      <c r="D154" s="8">
        <v>0</v>
      </c>
      <c r="E154" s="9">
        <v>0</v>
      </c>
    </row>
    <row r="155" spans="1:5" s="18" customFormat="1" x14ac:dyDescent="0.25">
      <c r="A155" s="23" t="s">
        <v>298</v>
      </c>
      <c r="B155" s="19" t="s">
        <v>299</v>
      </c>
      <c r="C155" s="8">
        <v>2</v>
      </c>
      <c r="D155" s="8">
        <v>0</v>
      </c>
      <c r="E155" s="9">
        <v>0</v>
      </c>
    </row>
    <row r="156" spans="1:5" s="18" customFormat="1" x14ac:dyDescent="0.25">
      <c r="A156" s="23" t="s">
        <v>300</v>
      </c>
      <c r="B156" s="9" t="s">
        <v>301</v>
      </c>
      <c r="C156" s="8">
        <v>1</v>
      </c>
      <c r="D156" s="8">
        <v>0</v>
      </c>
      <c r="E156" s="9">
        <v>0</v>
      </c>
    </row>
    <row r="157" spans="1:5" s="18" customFormat="1" x14ac:dyDescent="0.25">
      <c r="A157" s="23" t="s">
        <v>302</v>
      </c>
      <c r="B157" s="9" t="s">
        <v>303</v>
      </c>
      <c r="C157" s="8">
        <v>1</v>
      </c>
      <c r="D157" s="8">
        <v>0</v>
      </c>
      <c r="E157" s="9">
        <v>0</v>
      </c>
    </row>
    <row r="158" spans="1:5" s="18" customFormat="1" x14ac:dyDescent="0.25">
      <c r="A158" s="6" t="s">
        <v>304</v>
      </c>
      <c r="B158" s="7" t="s">
        <v>16</v>
      </c>
      <c r="C158" s="8">
        <v>2</v>
      </c>
      <c r="D158" s="8">
        <v>0</v>
      </c>
      <c r="E158" s="9">
        <v>0</v>
      </c>
    </row>
    <row r="159" spans="1:5" s="18" customFormat="1" x14ac:dyDescent="0.25">
      <c r="A159" s="6" t="s">
        <v>305</v>
      </c>
      <c r="B159" s="7" t="s">
        <v>306</v>
      </c>
      <c r="C159" s="8">
        <v>2</v>
      </c>
      <c r="D159" s="8">
        <v>0</v>
      </c>
      <c r="E159" s="9">
        <v>0</v>
      </c>
    </row>
    <row r="160" spans="1:5" s="18" customFormat="1" x14ac:dyDescent="0.25">
      <c r="A160" s="6" t="s">
        <v>307</v>
      </c>
      <c r="B160" s="7" t="s">
        <v>308</v>
      </c>
      <c r="C160" s="8">
        <f>1+2+1</f>
        <v>4</v>
      </c>
      <c r="D160" s="8">
        <v>0</v>
      </c>
      <c r="E160" s="9">
        <v>0</v>
      </c>
    </row>
    <row r="161" spans="1:5" s="18" customFormat="1" x14ac:dyDescent="0.25">
      <c r="A161" s="6" t="s">
        <v>309</v>
      </c>
      <c r="B161" s="7" t="s">
        <v>310</v>
      </c>
      <c r="C161" s="8">
        <v>1</v>
      </c>
      <c r="D161" s="8">
        <v>0</v>
      </c>
      <c r="E161" s="9">
        <v>0</v>
      </c>
    </row>
    <row r="162" spans="1:5" s="18" customFormat="1" x14ac:dyDescent="0.25">
      <c r="A162" s="6" t="s">
        <v>311</v>
      </c>
      <c r="B162" s="7" t="s">
        <v>312</v>
      </c>
      <c r="C162" s="8">
        <v>1</v>
      </c>
      <c r="D162" s="8">
        <v>0</v>
      </c>
      <c r="E162" s="9">
        <v>0</v>
      </c>
    </row>
    <row r="163" spans="1:5" s="18" customFormat="1" x14ac:dyDescent="0.25">
      <c r="A163" s="6" t="s">
        <v>313</v>
      </c>
      <c r="B163" s="7" t="s">
        <v>314</v>
      </c>
      <c r="C163" s="8">
        <f>1+1+2</f>
        <v>4</v>
      </c>
      <c r="D163" s="8">
        <v>0</v>
      </c>
      <c r="E163" s="9">
        <v>0</v>
      </c>
    </row>
    <row r="164" spans="1:5" s="18" customFormat="1" x14ac:dyDescent="0.25">
      <c r="A164" s="6" t="s">
        <v>315</v>
      </c>
      <c r="B164" s="7" t="s">
        <v>316</v>
      </c>
      <c r="C164" s="8">
        <v>1</v>
      </c>
      <c r="D164" s="8">
        <v>0</v>
      </c>
      <c r="E164" s="9">
        <v>0</v>
      </c>
    </row>
    <row r="165" spans="1:5" s="18" customFormat="1" x14ac:dyDescent="0.25">
      <c r="A165" s="6" t="s">
        <v>317</v>
      </c>
      <c r="B165" s="7" t="s">
        <v>318</v>
      </c>
      <c r="C165" s="8">
        <f>1+1</f>
        <v>2</v>
      </c>
      <c r="D165" s="8">
        <v>0</v>
      </c>
      <c r="E165" s="9">
        <v>0</v>
      </c>
    </row>
    <row r="166" spans="1:5" s="18" customFormat="1" x14ac:dyDescent="0.25">
      <c r="A166" s="6" t="s">
        <v>319</v>
      </c>
      <c r="B166" s="7" t="s">
        <v>320</v>
      </c>
      <c r="C166" s="8">
        <v>9</v>
      </c>
      <c r="D166" s="8">
        <v>0</v>
      </c>
      <c r="E166" s="9">
        <v>0</v>
      </c>
    </row>
    <row r="167" spans="1:5" s="18" customFormat="1" x14ac:dyDescent="0.25">
      <c r="A167" s="6" t="s">
        <v>321</v>
      </c>
      <c r="B167" s="7" t="s">
        <v>322</v>
      </c>
      <c r="C167" s="8">
        <f>1+1</f>
        <v>2</v>
      </c>
      <c r="D167" s="8">
        <v>0</v>
      </c>
      <c r="E167" s="9">
        <v>0</v>
      </c>
    </row>
    <row r="168" spans="1:5" s="18" customFormat="1" x14ac:dyDescent="0.25">
      <c r="A168" s="6" t="s">
        <v>323</v>
      </c>
      <c r="B168" s="7" t="s">
        <v>324</v>
      </c>
      <c r="C168" s="8">
        <f>2</f>
        <v>2</v>
      </c>
      <c r="D168" s="8">
        <v>0</v>
      </c>
      <c r="E168" s="9">
        <v>0</v>
      </c>
    </row>
    <row r="169" spans="1:5" s="18" customFormat="1" x14ac:dyDescent="0.25">
      <c r="A169" s="6" t="s">
        <v>325</v>
      </c>
      <c r="B169" s="7" t="s">
        <v>326</v>
      </c>
      <c r="C169" s="8">
        <v>1</v>
      </c>
      <c r="D169" s="8">
        <v>0</v>
      </c>
      <c r="E169" s="9">
        <v>0</v>
      </c>
    </row>
    <row r="170" spans="1:5" s="18" customFormat="1" x14ac:dyDescent="0.25">
      <c r="A170" s="22" t="s">
        <v>327</v>
      </c>
      <c r="B170" s="19" t="s">
        <v>328</v>
      </c>
      <c r="C170" s="8">
        <v>1</v>
      </c>
      <c r="D170" s="8">
        <v>0</v>
      </c>
      <c r="E170" s="9">
        <v>0</v>
      </c>
    </row>
    <row r="171" spans="1:5" s="18" customFormat="1" x14ac:dyDescent="0.25">
      <c r="A171" s="22" t="s">
        <v>329</v>
      </c>
      <c r="B171" s="19" t="s">
        <v>330</v>
      </c>
      <c r="C171" s="8">
        <v>2</v>
      </c>
      <c r="D171" s="8">
        <v>0</v>
      </c>
      <c r="E171" s="9">
        <v>0</v>
      </c>
    </row>
    <row r="172" spans="1:5" s="18" customFormat="1" x14ac:dyDescent="0.25">
      <c r="A172" s="22" t="s">
        <v>331</v>
      </c>
      <c r="B172" s="19" t="s">
        <v>332</v>
      </c>
      <c r="C172" s="8">
        <f>1+1</f>
        <v>2</v>
      </c>
      <c r="D172" s="8">
        <v>0</v>
      </c>
      <c r="E172" s="9">
        <v>0</v>
      </c>
    </row>
    <row r="173" spans="1:5" s="18" customFormat="1" x14ac:dyDescent="0.25">
      <c r="A173" s="22" t="s">
        <v>333</v>
      </c>
      <c r="B173" s="19" t="s">
        <v>334</v>
      </c>
      <c r="C173" s="8">
        <f>1+1</f>
        <v>2</v>
      </c>
      <c r="D173" s="8">
        <v>0</v>
      </c>
      <c r="E173" s="9">
        <v>0</v>
      </c>
    </row>
    <row r="174" spans="1:5" s="18" customFormat="1" x14ac:dyDescent="0.25">
      <c r="A174" s="23" t="s">
        <v>335</v>
      </c>
      <c r="B174" s="9" t="s">
        <v>336</v>
      </c>
      <c r="C174" s="8">
        <v>1</v>
      </c>
      <c r="D174" s="8">
        <v>0</v>
      </c>
      <c r="E174" s="9">
        <v>0</v>
      </c>
    </row>
    <row r="175" spans="1:5" s="18" customFormat="1" x14ac:dyDescent="0.25">
      <c r="A175" s="6" t="s">
        <v>337</v>
      </c>
      <c r="B175" s="7" t="s">
        <v>338</v>
      </c>
      <c r="C175" s="8">
        <f>4</f>
        <v>4</v>
      </c>
      <c r="D175" s="8">
        <v>0</v>
      </c>
      <c r="E175" s="9">
        <v>0</v>
      </c>
    </row>
    <row r="176" spans="1:5" s="18" customFormat="1" x14ac:dyDescent="0.25">
      <c r="A176" s="6" t="s">
        <v>339</v>
      </c>
      <c r="B176" s="7" t="s">
        <v>340</v>
      </c>
      <c r="C176" s="8">
        <f>1+1</f>
        <v>2</v>
      </c>
      <c r="D176" s="8">
        <v>0</v>
      </c>
      <c r="E176" s="9">
        <v>0</v>
      </c>
    </row>
    <row r="177" spans="1:5" s="18" customFormat="1" x14ac:dyDescent="0.25">
      <c r="A177" s="6" t="s">
        <v>341</v>
      </c>
      <c r="B177" s="7" t="s">
        <v>342</v>
      </c>
      <c r="C177" s="8">
        <v>3</v>
      </c>
      <c r="D177" s="8">
        <v>0</v>
      </c>
      <c r="E177" s="9">
        <v>0</v>
      </c>
    </row>
    <row r="178" spans="1:5" s="18" customFormat="1" x14ac:dyDescent="0.25">
      <c r="A178" s="6" t="s">
        <v>343</v>
      </c>
      <c r="B178" s="7" t="s">
        <v>344</v>
      </c>
      <c r="C178" s="8">
        <f>1+2</f>
        <v>3</v>
      </c>
      <c r="D178" s="8">
        <v>0</v>
      </c>
      <c r="E178" s="9">
        <v>0</v>
      </c>
    </row>
    <row r="179" spans="1:5" s="18" customFormat="1" x14ac:dyDescent="0.25">
      <c r="A179" s="6" t="s">
        <v>345</v>
      </c>
      <c r="B179" s="7" t="s">
        <v>346</v>
      </c>
      <c r="C179" s="8">
        <v>1</v>
      </c>
      <c r="D179" s="8">
        <v>0</v>
      </c>
      <c r="E179" s="9">
        <v>0</v>
      </c>
    </row>
    <row r="180" spans="1:5" s="18" customFormat="1" x14ac:dyDescent="0.25">
      <c r="A180" s="6" t="s">
        <v>347</v>
      </c>
      <c r="B180" s="7" t="s">
        <v>348</v>
      </c>
      <c r="C180" s="8">
        <v>2</v>
      </c>
      <c r="D180" s="8">
        <v>0</v>
      </c>
      <c r="E180" s="9">
        <v>0</v>
      </c>
    </row>
    <row r="181" spans="1:5" s="18" customFormat="1" x14ac:dyDescent="0.25">
      <c r="A181" s="6" t="s">
        <v>349</v>
      </c>
      <c r="B181" s="7" t="s">
        <v>350</v>
      </c>
      <c r="C181" s="8">
        <v>1</v>
      </c>
      <c r="D181" s="8">
        <v>0</v>
      </c>
      <c r="E181" s="9">
        <v>0</v>
      </c>
    </row>
    <row r="182" spans="1:5" s="18" customFormat="1" x14ac:dyDescent="0.25">
      <c r="A182" s="6" t="s">
        <v>351</v>
      </c>
      <c r="B182" s="7" t="s">
        <v>352</v>
      </c>
      <c r="C182" s="8">
        <v>1</v>
      </c>
      <c r="D182" s="8">
        <v>0</v>
      </c>
      <c r="E182" s="9">
        <v>0</v>
      </c>
    </row>
    <row r="183" spans="1:5" s="18" customFormat="1" x14ac:dyDescent="0.25">
      <c r="A183" s="6" t="s">
        <v>353</v>
      </c>
      <c r="B183" s="7" t="s">
        <v>354</v>
      </c>
      <c r="C183" s="8">
        <v>1</v>
      </c>
      <c r="D183" s="8">
        <v>0</v>
      </c>
      <c r="E183" s="9">
        <v>0</v>
      </c>
    </row>
    <row r="184" spans="1:5" s="18" customFormat="1" x14ac:dyDescent="0.25">
      <c r="A184" s="23" t="s">
        <v>355</v>
      </c>
      <c r="B184" s="9" t="s">
        <v>356</v>
      </c>
      <c r="C184" s="8">
        <v>1</v>
      </c>
      <c r="D184" s="8">
        <v>0</v>
      </c>
      <c r="E184" s="9">
        <v>0</v>
      </c>
    </row>
    <row r="185" spans="1:5" s="18" customFormat="1" x14ac:dyDescent="0.25">
      <c r="A185" s="6" t="s">
        <v>357</v>
      </c>
      <c r="B185" s="7" t="s">
        <v>358</v>
      </c>
      <c r="C185" s="8">
        <v>4</v>
      </c>
      <c r="D185" s="8">
        <v>0</v>
      </c>
      <c r="E185" s="9">
        <v>0</v>
      </c>
    </row>
    <row r="186" spans="1:5" s="18" customFormat="1" x14ac:dyDescent="0.25">
      <c r="A186" s="6" t="s">
        <v>359</v>
      </c>
      <c r="B186" s="7" t="s">
        <v>360</v>
      </c>
      <c r="C186" s="8">
        <f>1</f>
        <v>1</v>
      </c>
      <c r="D186" s="8">
        <v>0</v>
      </c>
      <c r="E186" s="9">
        <v>0</v>
      </c>
    </row>
    <row r="187" spans="1:5" s="18" customFormat="1" x14ac:dyDescent="0.25">
      <c r="A187" s="6" t="s">
        <v>361</v>
      </c>
      <c r="B187" s="7" t="s">
        <v>362</v>
      </c>
      <c r="C187" s="8">
        <f>2</f>
        <v>2</v>
      </c>
      <c r="D187" s="8">
        <v>0</v>
      </c>
      <c r="E187" s="9">
        <v>0</v>
      </c>
    </row>
    <row r="188" spans="1:5" s="18" customFormat="1" x14ac:dyDescent="0.25">
      <c r="A188" s="6" t="s">
        <v>363</v>
      </c>
      <c r="B188" s="7" t="s">
        <v>364</v>
      </c>
      <c r="C188" s="8">
        <v>1</v>
      </c>
      <c r="D188" s="8">
        <v>0</v>
      </c>
      <c r="E188" s="9">
        <v>0</v>
      </c>
    </row>
    <row r="189" spans="1:5" s="18" customFormat="1" x14ac:dyDescent="0.25">
      <c r="A189" s="6" t="s">
        <v>365</v>
      </c>
      <c r="B189" s="7" t="s">
        <v>366</v>
      </c>
      <c r="C189" s="8">
        <f>1+4</f>
        <v>5</v>
      </c>
      <c r="D189" s="8">
        <v>0</v>
      </c>
      <c r="E189" s="9">
        <v>0</v>
      </c>
    </row>
    <row r="190" spans="1:5" s="18" customFormat="1" x14ac:dyDescent="0.25">
      <c r="A190" s="6" t="s">
        <v>367</v>
      </c>
      <c r="B190" s="7" t="s">
        <v>368</v>
      </c>
      <c r="C190" s="8">
        <v>1</v>
      </c>
      <c r="D190" s="8">
        <v>0</v>
      </c>
      <c r="E190" s="9">
        <v>0</v>
      </c>
    </row>
    <row r="191" spans="1:5" s="18" customFormat="1" x14ac:dyDescent="0.25">
      <c r="A191" s="6">
        <v>23621</v>
      </c>
      <c r="B191" s="7" t="s">
        <v>369</v>
      </c>
      <c r="C191" s="8">
        <v>2</v>
      </c>
      <c r="D191" s="8">
        <v>0</v>
      </c>
      <c r="E191" s="9">
        <v>0</v>
      </c>
    </row>
    <row r="192" spans="1:5" s="18" customFormat="1" x14ac:dyDescent="0.25">
      <c r="A192" s="6" t="s">
        <v>370</v>
      </c>
      <c r="B192" s="7" t="s">
        <v>371</v>
      </c>
      <c r="C192" s="8">
        <v>2</v>
      </c>
      <c r="D192" s="8">
        <v>0</v>
      </c>
      <c r="E192" s="9">
        <v>0</v>
      </c>
    </row>
    <row r="193" spans="1:5" s="18" customFormat="1" x14ac:dyDescent="0.25">
      <c r="A193" s="6" t="s">
        <v>372</v>
      </c>
      <c r="B193" s="7" t="s">
        <v>373</v>
      </c>
      <c r="C193" s="8">
        <f>1</f>
        <v>1</v>
      </c>
      <c r="D193" s="8">
        <v>0</v>
      </c>
      <c r="E193" s="9">
        <v>0</v>
      </c>
    </row>
    <row r="194" spans="1:5" s="18" customFormat="1" x14ac:dyDescent="0.25">
      <c r="A194" s="6">
        <v>23731</v>
      </c>
      <c r="B194" s="7" t="s">
        <v>374</v>
      </c>
      <c r="C194" s="8">
        <f>1+1</f>
        <v>2</v>
      </c>
      <c r="D194" s="8">
        <v>0</v>
      </c>
      <c r="E194" s="9">
        <v>0</v>
      </c>
    </row>
    <row r="195" spans="1:5" s="18" customFormat="1" x14ac:dyDescent="0.25">
      <c r="A195" s="6" t="s">
        <v>375</v>
      </c>
      <c r="B195" s="7" t="s">
        <v>376</v>
      </c>
      <c r="C195" s="8">
        <v>4</v>
      </c>
      <c r="D195" s="8">
        <v>0</v>
      </c>
      <c r="E195" s="9">
        <v>0</v>
      </c>
    </row>
    <row r="196" spans="1:5" s="18" customFormat="1" x14ac:dyDescent="0.25">
      <c r="A196" s="6">
        <v>16100</v>
      </c>
      <c r="B196" s="7" t="s">
        <v>175</v>
      </c>
      <c r="C196" s="8">
        <f>1+1</f>
        <v>2</v>
      </c>
      <c r="D196" s="8">
        <v>0</v>
      </c>
      <c r="E196" s="9">
        <v>0</v>
      </c>
    </row>
    <row r="197" spans="1:5" s="18" customFormat="1" x14ac:dyDescent="0.25">
      <c r="A197" s="6" t="s">
        <v>377</v>
      </c>
      <c r="B197" s="7" t="s">
        <v>378</v>
      </c>
      <c r="C197" s="8">
        <v>4</v>
      </c>
      <c r="D197" s="8">
        <v>0</v>
      </c>
      <c r="E197" s="9">
        <v>0</v>
      </c>
    </row>
    <row r="198" spans="1:5" s="18" customFormat="1" x14ac:dyDescent="0.25">
      <c r="A198" s="6" t="s">
        <v>379</v>
      </c>
      <c r="B198" s="7" t="s">
        <v>380</v>
      </c>
      <c r="C198" s="8">
        <f>1+2</f>
        <v>3</v>
      </c>
      <c r="D198" s="8">
        <v>0</v>
      </c>
      <c r="E198" s="9">
        <v>0</v>
      </c>
    </row>
    <row r="199" spans="1:5" s="18" customFormat="1" x14ac:dyDescent="0.25">
      <c r="A199" s="6" t="s">
        <v>381</v>
      </c>
      <c r="B199" s="7" t="s">
        <v>250</v>
      </c>
      <c r="C199" s="8">
        <v>1</v>
      </c>
      <c r="D199" s="8">
        <v>0</v>
      </c>
      <c r="E199" s="9">
        <v>0</v>
      </c>
    </row>
    <row r="200" spans="1:5" s="18" customFormat="1" x14ac:dyDescent="0.25">
      <c r="A200" s="6" t="s">
        <v>382</v>
      </c>
      <c r="B200" s="7" t="s">
        <v>383</v>
      </c>
      <c r="C200" s="8">
        <v>1</v>
      </c>
      <c r="D200" s="8">
        <v>0</v>
      </c>
      <c r="E200" s="9">
        <v>0</v>
      </c>
    </row>
    <row r="201" spans="1:5" s="18" customFormat="1" x14ac:dyDescent="0.25">
      <c r="A201" s="6" t="s">
        <v>384</v>
      </c>
      <c r="B201" s="19" t="s">
        <v>385</v>
      </c>
      <c r="C201" s="8">
        <f>1</f>
        <v>1</v>
      </c>
      <c r="D201" s="8">
        <v>0</v>
      </c>
      <c r="E201" s="9">
        <v>0</v>
      </c>
    </row>
    <row r="202" spans="1:5" s="18" customFormat="1" x14ac:dyDescent="0.25">
      <c r="A202" s="6">
        <v>13100</v>
      </c>
      <c r="B202" s="19" t="s">
        <v>386</v>
      </c>
      <c r="C202" s="8">
        <v>1</v>
      </c>
      <c r="D202" s="8">
        <v>0</v>
      </c>
      <c r="E202" s="9">
        <v>0</v>
      </c>
    </row>
    <row r="203" spans="1:5" s="18" customFormat="1" x14ac:dyDescent="0.25">
      <c r="A203" s="6">
        <v>23631</v>
      </c>
      <c r="B203" s="19" t="s">
        <v>387</v>
      </c>
      <c r="C203" s="8">
        <f>2</f>
        <v>2</v>
      </c>
      <c r="D203" s="8">
        <v>0</v>
      </c>
      <c r="E203" s="9">
        <v>0</v>
      </c>
    </row>
    <row r="204" spans="1:5" s="18" customFormat="1" x14ac:dyDescent="0.25">
      <c r="A204" s="6">
        <v>23721</v>
      </c>
      <c r="B204" s="19" t="s">
        <v>388</v>
      </c>
      <c r="C204" s="8">
        <v>1</v>
      </c>
      <c r="D204" s="8">
        <v>0</v>
      </c>
      <c r="E204" s="9">
        <v>0</v>
      </c>
    </row>
    <row r="205" spans="1:5" s="18" customFormat="1" x14ac:dyDescent="0.25">
      <c r="A205" s="6">
        <v>23711</v>
      </c>
      <c r="B205" s="19" t="s">
        <v>389</v>
      </c>
      <c r="C205" s="8">
        <v>1</v>
      </c>
      <c r="D205" s="8">
        <v>0</v>
      </c>
      <c r="E205" s="9">
        <v>0</v>
      </c>
    </row>
    <row r="206" spans="1:5" s="18" customFormat="1" x14ac:dyDescent="0.25">
      <c r="A206" s="6">
        <v>23741</v>
      </c>
      <c r="B206" s="19" t="s">
        <v>390</v>
      </c>
      <c r="C206" s="8">
        <v>1</v>
      </c>
      <c r="D206" s="8">
        <v>0</v>
      </c>
      <c r="E206" s="9">
        <v>0</v>
      </c>
    </row>
    <row r="207" spans="1:5" s="18" customFormat="1" x14ac:dyDescent="0.25">
      <c r="A207" s="6">
        <v>23641</v>
      </c>
      <c r="B207" s="19" t="s">
        <v>391</v>
      </c>
      <c r="C207" s="8">
        <v>1</v>
      </c>
      <c r="D207" s="8">
        <v>0</v>
      </c>
      <c r="E207" s="9">
        <v>0</v>
      </c>
    </row>
    <row r="208" spans="1:5" s="18" customFormat="1" x14ac:dyDescent="0.25">
      <c r="A208" s="6" t="s">
        <v>392</v>
      </c>
      <c r="B208" s="19" t="s">
        <v>393</v>
      </c>
      <c r="C208" s="8">
        <v>2</v>
      </c>
      <c r="D208" s="8">
        <v>0</v>
      </c>
      <c r="E208" s="9">
        <v>0</v>
      </c>
    </row>
    <row r="209" spans="1:5" s="18" customFormat="1" x14ac:dyDescent="0.25">
      <c r="A209" s="23" t="s">
        <v>394</v>
      </c>
      <c r="B209" s="9" t="s">
        <v>395</v>
      </c>
      <c r="C209" s="8">
        <v>4</v>
      </c>
      <c r="D209" s="8">
        <v>0</v>
      </c>
      <c r="E209" s="9">
        <v>0</v>
      </c>
    </row>
    <row r="210" spans="1:5" s="18" customFormat="1" x14ac:dyDescent="0.25">
      <c r="A210" s="6" t="s">
        <v>396</v>
      </c>
      <c r="B210" s="7" t="s">
        <v>380</v>
      </c>
      <c r="C210" s="8">
        <v>5</v>
      </c>
      <c r="D210" s="8">
        <v>0</v>
      </c>
      <c r="E210" s="9">
        <v>0</v>
      </c>
    </row>
    <row r="211" spans="1:5" s="18" customFormat="1" x14ac:dyDescent="0.25">
      <c r="A211" s="6" t="s">
        <v>397</v>
      </c>
      <c r="B211" s="7" t="s">
        <v>398</v>
      </c>
      <c r="C211" s="8">
        <v>2</v>
      </c>
      <c r="D211" s="8">
        <v>0</v>
      </c>
      <c r="E211" s="9">
        <v>0</v>
      </c>
    </row>
    <row r="212" spans="1:5" s="18" customFormat="1" x14ac:dyDescent="0.25">
      <c r="A212" s="6" t="s">
        <v>399</v>
      </c>
      <c r="B212" s="7" t="s">
        <v>400</v>
      </c>
      <c r="C212" s="8">
        <f>2</f>
        <v>2</v>
      </c>
      <c r="D212" s="8">
        <v>0</v>
      </c>
      <c r="E212" s="9">
        <v>0</v>
      </c>
    </row>
    <row r="213" spans="1:5" s="18" customFormat="1" x14ac:dyDescent="0.25">
      <c r="A213" s="6" t="s">
        <v>401</v>
      </c>
      <c r="B213" s="7" t="s">
        <v>402</v>
      </c>
      <c r="C213" s="8">
        <f>12</f>
        <v>12</v>
      </c>
      <c r="D213" s="8">
        <v>0</v>
      </c>
      <c r="E213" s="9">
        <v>0</v>
      </c>
    </row>
    <row r="214" spans="1:5" s="18" customFormat="1" x14ac:dyDescent="0.25">
      <c r="A214" s="6" t="s">
        <v>403</v>
      </c>
      <c r="B214" s="7" t="s">
        <v>404</v>
      </c>
      <c r="C214" s="8">
        <v>5</v>
      </c>
      <c r="D214" s="8">
        <v>0</v>
      </c>
      <c r="E214" s="9">
        <v>0</v>
      </c>
    </row>
    <row r="215" spans="1:5" s="18" customFormat="1" x14ac:dyDescent="0.25">
      <c r="A215" s="6" t="s">
        <v>405</v>
      </c>
      <c r="B215" s="7" t="s">
        <v>406</v>
      </c>
      <c r="C215" s="8">
        <f>2</f>
        <v>2</v>
      </c>
      <c r="D215" s="8">
        <v>0</v>
      </c>
      <c r="E215" s="9">
        <v>0</v>
      </c>
    </row>
    <row r="216" spans="1:5" s="18" customFormat="1" x14ac:dyDescent="0.25">
      <c r="A216" s="6" t="s">
        <v>407</v>
      </c>
      <c r="B216" s="7" t="s">
        <v>408</v>
      </c>
      <c r="C216" s="8">
        <f>1+1</f>
        <v>2</v>
      </c>
      <c r="D216" s="8">
        <v>0</v>
      </c>
      <c r="E216" s="9">
        <v>0</v>
      </c>
    </row>
    <row r="217" spans="1:5" s="18" customFormat="1" x14ac:dyDescent="0.25">
      <c r="A217" s="6" t="s">
        <v>409</v>
      </c>
      <c r="B217" s="7" t="s">
        <v>410</v>
      </c>
      <c r="C217" s="8">
        <v>3</v>
      </c>
      <c r="D217" s="8">
        <v>0</v>
      </c>
      <c r="E217" s="9">
        <v>0</v>
      </c>
    </row>
    <row r="218" spans="1:5" s="18" customFormat="1" x14ac:dyDescent="0.25">
      <c r="A218" s="6" t="s">
        <v>411</v>
      </c>
      <c r="B218" s="7" t="s">
        <v>412</v>
      </c>
      <c r="C218" s="8">
        <f>4</f>
        <v>4</v>
      </c>
      <c r="D218" s="8">
        <v>0</v>
      </c>
      <c r="E218" s="9">
        <v>0</v>
      </c>
    </row>
    <row r="219" spans="1:5" s="18" customFormat="1" x14ac:dyDescent="0.25">
      <c r="A219" s="6" t="s">
        <v>413</v>
      </c>
      <c r="B219" s="7" t="s">
        <v>414</v>
      </c>
      <c r="C219" s="8">
        <v>2</v>
      </c>
      <c r="D219" s="8">
        <v>0</v>
      </c>
      <c r="E219" s="9">
        <v>0</v>
      </c>
    </row>
    <row r="220" spans="1:5" s="18" customFormat="1" x14ac:dyDescent="0.25">
      <c r="A220" s="6" t="s">
        <v>415</v>
      </c>
      <c r="B220" s="7" t="s">
        <v>250</v>
      </c>
      <c r="C220" s="8">
        <v>1</v>
      </c>
      <c r="D220" s="8">
        <v>0</v>
      </c>
      <c r="E220" s="9">
        <v>0</v>
      </c>
    </row>
    <row r="221" spans="1:5" s="18" customFormat="1" x14ac:dyDescent="0.25">
      <c r="A221" s="6" t="s">
        <v>416</v>
      </c>
      <c r="B221" s="19" t="s">
        <v>417</v>
      </c>
      <c r="C221" s="8">
        <v>5</v>
      </c>
      <c r="D221" s="8">
        <v>0</v>
      </c>
      <c r="E221" s="9">
        <v>0</v>
      </c>
    </row>
    <row r="222" spans="1:5" s="18" customFormat="1" x14ac:dyDescent="0.25">
      <c r="A222" s="6" t="s">
        <v>418</v>
      </c>
      <c r="B222" s="19" t="s">
        <v>419</v>
      </c>
      <c r="C222" s="8">
        <v>5</v>
      </c>
      <c r="D222" s="8">
        <v>0</v>
      </c>
      <c r="E222" s="9">
        <v>0</v>
      </c>
    </row>
    <row r="223" spans="1:5" s="18" customFormat="1" x14ac:dyDescent="0.25">
      <c r="A223" s="6" t="s">
        <v>420</v>
      </c>
      <c r="B223" s="7" t="s">
        <v>421</v>
      </c>
      <c r="C223" s="8">
        <f>1+1</f>
        <v>2</v>
      </c>
      <c r="D223" s="8">
        <v>0</v>
      </c>
      <c r="E223" s="9">
        <v>0</v>
      </c>
    </row>
    <row r="224" spans="1:5" s="18" customFormat="1" x14ac:dyDescent="0.25">
      <c r="A224" s="23" t="s">
        <v>422</v>
      </c>
      <c r="B224" s="9" t="s">
        <v>423</v>
      </c>
      <c r="C224" s="8">
        <v>2</v>
      </c>
      <c r="D224" s="8">
        <v>0</v>
      </c>
      <c r="E224" s="9">
        <v>0</v>
      </c>
    </row>
    <row r="225" spans="1:5" s="18" customFormat="1" x14ac:dyDescent="0.25">
      <c r="A225" s="23" t="s">
        <v>424</v>
      </c>
      <c r="B225" s="9" t="s">
        <v>425</v>
      </c>
      <c r="C225" s="24">
        <v>1</v>
      </c>
      <c r="D225" s="8">
        <v>0</v>
      </c>
      <c r="E225" s="9">
        <v>0</v>
      </c>
    </row>
    <row r="226" spans="1:5" s="18" customFormat="1" x14ac:dyDescent="0.25">
      <c r="A226" s="6">
        <v>295533</v>
      </c>
      <c r="B226" s="7" t="s">
        <v>426</v>
      </c>
      <c r="C226" s="8">
        <v>4</v>
      </c>
      <c r="D226" s="8">
        <v>0</v>
      </c>
      <c r="E226" s="9">
        <v>0</v>
      </c>
    </row>
    <row r="227" spans="1:5" s="18" customFormat="1" x14ac:dyDescent="0.25">
      <c r="A227" s="6" t="s">
        <v>427</v>
      </c>
      <c r="B227" s="7" t="s">
        <v>428</v>
      </c>
      <c r="C227" s="8">
        <v>2</v>
      </c>
      <c r="D227" s="8">
        <v>0</v>
      </c>
      <c r="E227" s="9">
        <v>0</v>
      </c>
    </row>
    <row r="228" spans="1:5" s="18" customFormat="1" x14ac:dyDescent="0.25">
      <c r="A228" s="6" t="s">
        <v>429</v>
      </c>
      <c r="B228" s="7" t="s">
        <v>430</v>
      </c>
      <c r="C228" s="8">
        <v>2</v>
      </c>
      <c r="D228" s="8">
        <v>0</v>
      </c>
      <c r="E228" s="9">
        <v>0</v>
      </c>
    </row>
    <row r="229" spans="1:5" s="18" customFormat="1" x14ac:dyDescent="0.25">
      <c r="A229" s="6" t="s">
        <v>431</v>
      </c>
      <c r="B229" s="7" t="s">
        <v>432</v>
      </c>
      <c r="C229" s="8">
        <f>1+1</f>
        <v>2</v>
      </c>
      <c r="D229" s="8">
        <v>0</v>
      </c>
      <c r="E229" s="9">
        <v>0</v>
      </c>
    </row>
    <row r="230" spans="1:5" s="18" customFormat="1" x14ac:dyDescent="0.25">
      <c r="A230" s="6" t="s">
        <v>433</v>
      </c>
      <c r="B230" s="7" t="s">
        <v>360</v>
      </c>
      <c r="C230" s="8">
        <v>3</v>
      </c>
      <c r="D230" s="8">
        <v>0</v>
      </c>
      <c r="E230" s="9">
        <v>0</v>
      </c>
    </row>
    <row r="231" spans="1:5" s="18" customFormat="1" x14ac:dyDescent="0.25">
      <c r="A231" s="6" t="s">
        <v>434</v>
      </c>
      <c r="B231" s="7" t="s">
        <v>435</v>
      </c>
      <c r="C231" s="8">
        <v>2</v>
      </c>
      <c r="D231" s="8">
        <v>0</v>
      </c>
      <c r="E231" s="9">
        <v>0</v>
      </c>
    </row>
    <row r="232" spans="1:5" s="18" customFormat="1" x14ac:dyDescent="0.25">
      <c r="A232" s="6" t="s">
        <v>436</v>
      </c>
      <c r="B232" s="7" t="s">
        <v>437</v>
      </c>
      <c r="C232" s="8">
        <v>2</v>
      </c>
      <c r="D232" s="8">
        <v>0</v>
      </c>
      <c r="E232" s="9">
        <v>0</v>
      </c>
    </row>
    <row r="233" spans="1:5" s="18" customFormat="1" x14ac:dyDescent="0.25">
      <c r="A233" s="6" t="s">
        <v>438</v>
      </c>
      <c r="B233" s="7" t="s">
        <v>439</v>
      </c>
      <c r="C233" s="8">
        <v>1</v>
      </c>
      <c r="D233" s="8">
        <v>0</v>
      </c>
      <c r="E233" s="9">
        <v>0</v>
      </c>
    </row>
    <row r="234" spans="1:5" s="18" customFormat="1" x14ac:dyDescent="0.25">
      <c r="A234" s="6" t="s">
        <v>440</v>
      </c>
      <c r="B234" s="7" t="s">
        <v>344</v>
      </c>
      <c r="C234" s="8">
        <f>1+2</f>
        <v>3</v>
      </c>
      <c r="D234" s="8">
        <v>0</v>
      </c>
      <c r="E234" s="9">
        <v>0</v>
      </c>
    </row>
    <row r="235" spans="1:5" s="18" customFormat="1" x14ac:dyDescent="0.25">
      <c r="A235" s="6" t="s">
        <v>441</v>
      </c>
      <c r="B235" s="7" t="s">
        <v>442</v>
      </c>
      <c r="C235" s="8">
        <v>3</v>
      </c>
      <c r="D235" s="8">
        <v>0</v>
      </c>
      <c r="E235" s="9">
        <v>0</v>
      </c>
    </row>
    <row r="236" spans="1:5" s="18" customFormat="1" x14ac:dyDescent="0.25">
      <c r="A236" s="6" t="s">
        <v>443</v>
      </c>
      <c r="B236" s="7" t="s">
        <v>444</v>
      </c>
      <c r="C236" s="8">
        <v>2</v>
      </c>
      <c r="D236" s="8">
        <v>0</v>
      </c>
      <c r="E236" s="9">
        <v>0</v>
      </c>
    </row>
    <row r="237" spans="1:5" s="18" customFormat="1" x14ac:dyDescent="0.25">
      <c r="A237" s="6" t="s">
        <v>445</v>
      </c>
      <c r="B237" s="7" t="s">
        <v>446</v>
      </c>
      <c r="C237" s="8">
        <v>2</v>
      </c>
      <c r="D237" s="8">
        <v>0</v>
      </c>
      <c r="E237" s="9">
        <v>0</v>
      </c>
    </row>
    <row r="238" spans="1:5" s="18" customFormat="1" x14ac:dyDescent="0.25">
      <c r="A238" s="6" t="s">
        <v>447</v>
      </c>
      <c r="B238" s="7" t="s">
        <v>362</v>
      </c>
      <c r="C238" s="8">
        <f>1+2</f>
        <v>3</v>
      </c>
      <c r="D238" s="8">
        <v>0</v>
      </c>
      <c r="E238" s="9">
        <v>0</v>
      </c>
    </row>
    <row r="239" spans="1:5" s="18" customFormat="1" x14ac:dyDescent="0.25">
      <c r="A239" s="6" t="s">
        <v>448</v>
      </c>
      <c r="B239" s="7" t="s">
        <v>203</v>
      </c>
      <c r="C239" s="8">
        <v>3</v>
      </c>
      <c r="D239" s="8">
        <v>0</v>
      </c>
      <c r="E239" s="9">
        <v>0</v>
      </c>
    </row>
    <row r="240" spans="1:5" s="18" customFormat="1" x14ac:dyDescent="0.25">
      <c r="A240" s="6" t="s">
        <v>449</v>
      </c>
      <c r="B240" s="7" t="s">
        <v>450</v>
      </c>
      <c r="C240" s="8">
        <f>1+3</f>
        <v>4</v>
      </c>
      <c r="D240" s="8">
        <v>0</v>
      </c>
      <c r="E240" s="9">
        <v>0</v>
      </c>
    </row>
    <row r="241" spans="1:5" s="18" customFormat="1" x14ac:dyDescent="0.25">
      <c r="A241" s="6" t="s">
        <v>451</v>
      </c>
      <c r="B241" s="7" t="s">
        <v>452</v>
      </c>
      <c r="C241" s="8">
        <v>1</v>
      </c>
      <c r="D241" s="8">
        <v>0</v>
      </c>
      <c r="E241" s="9">
        <v>0</v>
      </c>
    </row>
    <row r="242" spans="1:5" s="18" customFormat="1" x14ac:dyDescent="0.25">
      <c r="A242" s="6" t="s">
        <v>453</v>
      </c>
      <c r="B242" s="7" t="s">
        <v>454</v>
      </c>
      <c r="C242" s="8">
        <v>1</v>
      </c>
      <c r="D242" s="8">
        <v>0</v>
      </c>
      <c r="E242" s="9">
        <v>0</v>
      </c>
    </row>
    <row r="243" spans="1:5" s="18" customFormat="1" x14ac:dyDescent="0.25">
      <c r="A243" s="6" t="s">
        <v>455</v>
      </c>
      <c r="B243" s="7" t="s">
        <v>456</v>
      </c>
      <c r="C243" s="8">
        <v>1</v>
      </c>
      <c r="D243" s="8">
        <v>0</v>
      </c>
      <c r="E243" s="9">
        <v>0</v>
      </c>
    </row>
    <row r="244" spans="1:5" s="18" customFormat="1" x14ac:dyDescent="0.25">
      <c r="A244" s="22" t="s">
        <v>457</v>
      </c>
      <c r="B244" s="19" t="s">
        <v>458</v>
      </c>
      <c r="C244" s="8">
        <v>1</v>
      </c>
      <c r="D244" s="8">
        <v>0</v>
      </c>
      <c r="E244" s="9">
        <v>0</v>
      </c>
    </row>
    <row r="245" spans="1:5" s="18" customFormat="1" x14ac:dyDescent="0.25">
      <c r="A245" s="22" t="s">
        <v>459</v>
      </c>
      <c r="B245" s="19" t="s">
        <v>460</v>
      </c>
      <c r="C245" s="8">
        <v>1</v>
      </c>
      <c r="D245" s="8">
        <v>0</v>
      </c>
      <c r="E245" s="9">
        <v>0</v>
      </c>
    </row>
    <row r="246" spans="1:5" s="18" customFormat="1" x14ac:dyDescent="0.25">
      <c r="A246" s="20" t="s">
        <v>461</v>
      </c>
      <c r="B246" s="21" t="s">
        <v>385</v>
      </c>
      <c r="C246" s="8">
        <f>1+2</f>
        <v>3</v>
      </c>
      <c r="D246" s="8">
        <v>0</v>
      </c>
      <c r="E246" s="9">
        <v>0</v>
      </c>
    </row>
    <row r="247" spans="1:5" s="18" customFormat="1" x14ac:dyDescent="0.25">
      <c r="A247" s="23" t="s">
        <v>462</v>
      </c>
      <c r="B247" s="9" t="s">
        <v>463</v>
      </c>
      <c r="C247" s="8">
        <v>1</v>
      </c>
      <c r="D247" s="8">
        <v>0</v>
      </c>
      <c r="E247" s="9">
        <v>0</v>
      </c>
    </row>
    <row r="248" spans="1:5" s="18" customFormat="1" x14ac:dyDescent="0.25">
      <c r="A248" s="6" t="s">
        <v>464</v>
      </c>
      <c r="B248" s="7" t="s">
        <v>465</v>
      </c>
      <c r="C248" s="8">
        <v>1</v>
      </c>
      <c r="D248" s="8">
        <v>0</v>
      </c>
      <c r="E248" s="9">
        <v>0</v>
      </c>
    </row>
    <row r="249" spans="1:5" s="18" customFormat="1" x14ac:dyDescent="0.25">
      <c r="A249" s="6" t="s">
        <v>466</v>
      </c>
      <c r="B249" s="7" t="s">
        <v>467</v>
      </c>
      <c r="C249" s="8">
        <v>3</v>
      </c>
      <c r="D249" s="8">
        <v>0</v>
      </c>
      <c r="E249" s="9">
        <v>0</v>
      </c>
    </row>
    <row r="250" spans="1:5" s="18" customFormat="1" x14ac:dyDescent="0.25">
      <c r="A250" s="6" t="s">
        <v>468</v>
      </c>
      <c r="B250" s="7" t="s">
        <v>469</v>
      </c>
      <c r="C250" s="8">
        <v>2</v>
      </c>
      <c r="D250" s="8">
        <v>0</v>
      </c>
      <c r="E250" s="9">
        <v>0</v>
      </c>
    </row>
    <row r="251" spans="1:5" s="18" customFormat="1" x14ac:dyDescent="0.25">
      <c r="A251" s="6" t="s">
        <v>470</v>
      </c>
      <c r="B251" s="7" t="s">
        <v>471</v>
      </c>
      <c r="C251" s="8">
        <v>2</v>
      </c>
      <c r="D251" s="8">
        <v>0</v>
      </c>
      <c r="E251" s="9">
        <v>0</v>
      </c>
    </row>
    <row r="252" spans="1:5" s="18" customFormat="1" x14ac:dyDescent="0.25">
      <c r="A252" s="6" t="s">
        <v>472</v>
      </c>
      <c r="B252" s="7" t="s">
        <v>473</v>
      </c>
      <c r="C252" s="8">
        <v>2</v>
      </c>
      <c r="D252" s="8">
        <v>0</v>
      </c>
      <c r="E252" s="9">
        <v>0</v>
      </c>
    </row>
    <row r="253" spans="1:5" s="18" customFormat="1" x14ac:dyDescent="0.25">
      <c r="A253" s="6" t="s">
        <v>474</v>
      </c>
      <c r="B253" s="19" t="s">
        <v>475</v>
      </c>
      <c r="C253" s="8">
        <v>4</v>
      </c>
      <c r="D253" s="8">
        <v>0</v>
      </c>
      <c r="E253" s="9">
        <v>0</v>
      </c>
    </row>
    <row r="254" spans="1:5" s="18" customFormat="1" x14ac:dyDescent="0.25">
      <c r="A254" s="6" t="s">
        <v>476</v>
      </c>
      <c r="B254" s="7" t="s">
        <v>477</v>
      </c>
      <c r="C254" s="8">
        <v>2</v>
      </c>
      <c r="D254" s="8">
        <v>0</v>
      </c>
      <c r="E254" s="9">
        <v>0</v>
      </c>
    </row>
    <row r="255" spans="1:5" s="18" customFormat="1" x14ac:dyDescent="0.25">
      <c r="A255" s="6" t="s">
        <v>478</v>
      </c>
      <c r="B255" s="7" t="s">
        <v>479</v>
      </c>
      <c r="C255" s="8">
        <v>1</v>
      </c>
      <c r="D255" s="8">
        <v>0</v>
      </c>
      <c r="E255" s="9">
        <v>0</v>
      </c>
    </row>
    <row r="256" spans="1:5" s="18" customFormat="1" x14ac:dyDescent="0.25">
      <c r="A256" s="6" t="s">
        <v>480</v>
      </c>
      <c r="B256" s="19" t="s">
        <v>481</v>
      </c>
      <c r="C256" s="8">
        <v>2</v>
      </c>
      <c r="D256" s="8">
        <v>0</v>
      </c>
      <c r="E256" s="9">
        <v>0</v>
      </c>
    </row>
    <row r="257" spans="1:5" s="18" customFormat="1" x14ac:dyDescent="0.25">
      <c r="A257" s="6" t="s">
        <v>482</v>
      </c>
      <c r="B257" s="7" t="s">
        <v>483</v>
      </c>
      <c r="C257" s="8">
        <v>3</v>
      </c>
      <c r="D257" s="8">
        <v>0</v>
      </c>
      <c r="E257" s="9">
        <v>0</v>
      </c>
    </row>
    <row r="258" spans="1:5" s="18" customFormat="1" x14ac:dyDescent="0.25">
      <c r="A258" s="6" t="s">
        <v>484</v>
      </c>
      <c r="B258" s="7" t="s">
        <v>485</v>
      </c>
      <c r="C258" s="8">
        <v>3</v>
      </c>
      <c r="D258" s="8">
        <v>0</v>
      </c>
      <c r="E258" s="9">
        <v>0</v>
      </c>
    </row>
    <row r="259" spans="1:5" s="18" customFormat="1" x14ac:dyDescent="0.25">
      <c r="A259" s="6" t="s">
        <v>486</v>
      </c>
      <c r="B259" s="7" t="s">
        <v>487</v>
      </c>
      <c r="C259" s="8">
        <v>2</v>
      </c>
      <c r="D259" s="8">
        <v>0</v>
      </c>
      <c r="E259" s="9">
        <v>0</v>
      </c>
    </row>
    <row r="260" spans="1:5" s="18" customFormat="1" x14ac:dyDescent="0.25">
      <c r="A260" s="6" t="s">
        <v>488</v>
      </c>
      <c r="B260" s="7" t="s">
        <v>30</v>
      </c>
      <c r="C260" s="8">
        <v>2</v>
      </c>
      <c r="D260" s="8">
        <v>0</v>
      </c>
      <c r="E260" s="9">
        <v>0</v>
      </c>
    </row>
    <row r="261" spans="1:5" s="18" customFormat="1" x14ac:dyDescent="0.25">
      <c r="A261" s="6" t="s">
        <v>489</v>
      </c>
      <c r="B261" s="7" t="s">
        <v>490</v>
      </c>
      <c r="C261" s="8">
        <v>2</v>
      </c>
      <c r="D261" s="8">
        <v>0</v>
      </c>
      <c r="E261" s="9">
        <v>0</v>
      </c>
    </row>
    <row r="262" spans="1:5" s="18" customFormat="1" x14ac:dyDescent="0.25">
      <c r="A262" s="6" t="s">
        <v>491</v>
      </c>
      <c r="B262" s="7" t="s">
        <v>492</v>
      </c>
      <c r="C262" s="8">
        <v>2</v>
      </c>
      <c r="D262" s="8">
        <v>0</v>
      </c>
      <c r="E262" s="9">
        <v>0</v>
      </c>
    </row>
    <row r="263" spans="1:5" s="18" customFormat="1" x14ac:dyDescent="0.25">
      <c r="A263" s="6" t="s">
        <v>493</v>
      </c>
      <c r="B263" s="7" t="s">
        <v>494</v>
      </c>
      <c r="C263" s="8">
        <v>1</v>
      </c>
      <c r="D263" s="8">
        <v>0</v>
      </c>
      <c r="E263" s="9">
        <v>0</v>
      </c>
    </row>
    <row r="264" spans="1:5" s="18" customFormat="1" x14ac:dyDescent="0.25">
      <c r="A264" s="23" t="s">
        <v>495</v>
      </c>
      <c r="B264" s="9" t="s">
        <v>496</v>
      </c>
      <c r="C264" s="8">
        <v>2</v>
      </c>
      <c r="D264" s="8">
        <v>0</v>
      </c>
      <c r="E264" s="9">
        <v>0</v>
      </c>
    </row>
    <row r="265" spans="1:5" s="18" customFormat="1" x14ac:dyDescent="0.25">
      <c r="A265" s="23" t="s">
        <v>497</v>
      </c>
      <c r="B265" s="9" t="s">
        <v>498</v>
      </c>
      <c r="C265" s="24">
        <v>1</v>
      </c>
      <c r="D265" s="8">
        <v>0</v>
      </c>
      <c r="E265" s="9">
        <v>0</v>
      </c>
    </row>
    <row r="266" spans="1:5" s="18" customFormat="1" x14ac:dyDescent="0.25">
      <c r="A266" s="23" t="s">
        <v>499</v>
      </c>
      <c r="B266" s="9" t="s">
        <v>500</v>
      </c>
      <c r="C266" s="24">
        <v>2</v>
      </c>
      <c r="D266" s="8">
        <v>0</v>
      </c>
      <c r="E266" s="9">
        <v>0</v>
      </c>
    </row>
  </sheetData>
  <sortState xmlns:xlrd2="http://schemas.microsoft.com/office/spreadsheetml/2017/richdata2" ref="A2:E8">
    <sortCondition ref="B2:B8"/>
  </sortState>
  <conditionalFormatting sqref="A1">
    <cfRule type="duplicateValues" dxfId="11" priority="66"/>
  </conditionalFormatting>
  <conditionalFormatting sqref="A1">
    <cfRule type="duplicateValues" dxfId="10" priority="67"/>
    <cfRule type="duplicateValues" dxfId="9" priority="68"/>
  </conditionalFormatting>
  <conditionalFormatting sqref="A1">
    <cfRule type="duplicateValues" dxfId="8" priority="69"/>
    <cfRule type="duplicateValues" dxfId="7" priority="70"/>
    <cfRule type="duplicateValues" dxfId="6" priority="71"/>
  </conditionalFormatting>
  <conditionalFormatting sqref="A1 A267:A1048576">
    <cfRule type="duplicateValues" dxfId="5" priority="76"/>
    <cfRule type="duplicateValues" dxfId="4" priority="77"/>
  </conditionalFormatting>
  <conditionalFormatting sqref="A267:A1048576 A1">
    <cfRule type="duplicateValues" dxfId="3" priority="86"/>
    <cfRule type="duplicateValues" dxfId="2" priority="87"/>
  </conditionalFormatting>
  <conditionalFormatting sqref="A2:A26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2021-12-14T11:00:34Z</dcterms:modified>
</cp:coreProperties>
</file>